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Seafile\Rundenwettkämpfe\2026-27\LG-Auflage\"/>
    </mc:Choice>
  </mc:AlternateContent>
  <xr:revisionPtr revIDLastSave="0" documentId="13_ncr:1_{D06801AF-47B6-4738-9636-6F6388161163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<sst xmlns="http://schemas.openxmlformats.org/spreadsheetml/2006/main" count="497" uniqueCount="129">
  <si>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</si>
  <si>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</si>
  <si>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</si>
  <si>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</si>
  <si>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</si>
  <si>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</si>
  <si>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</si>
  <si>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</si>
  <si>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</si>
  <si>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</si>
  <si>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</si>
  <si>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</si>
  <si>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</si>
  <si>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</si>
  <si>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</si>
  <si>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</si>
  <si>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</si>
  <si>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</si>
  <si>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</si>
  <si>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</si>
  <si>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</si>
  <si>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</si>
  <si>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</si>
  <si>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</si>
  <si>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</si>
  <si>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</si>
  <si>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</si>
  <si>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</si>
  <si>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</si>
  <si>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</si>
  <si>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</si>
  <si>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</si>
  <si>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</si>
  <si>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</si>
  <si>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</si>
  <si>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</si>
  <si>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</si>
  <si>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</si>
  <si>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</si>
  <si>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</si>
  <si>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</si>
  <si>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</si>
  <si>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</si>
  <si>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</si>
  <si>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</si>
  <si>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</si>
  <si>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</si>
  <si>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</si>
  <si>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</si>
  <si>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</si>
  <si>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</si>
  <si>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</si>
  <si>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</si>
  <si>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</si>
  <si>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</si>
  <si>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</si>
  <si>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</si>
  <si>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</si>
  <si>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</si>
  <si>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</si>
  <si>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</si>
  <si>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</si>
  <si>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</si>
  <si>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</si>
  <si>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</si>
  <si>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</si>
  <si>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</si>
  <si>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</si>
  <si>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</si>
  <si>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</si>
  <si>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</si>
  <si>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</si>
  <si>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</si>
  <si>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</si>
  <si>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</si>
  <si>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Verein VI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</si>
  <si>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</si>
  <si>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</si>
  <si>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</si>
  <si>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</si>
  <si>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</si>
  <si>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</si>
  <si>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</si>
  <si>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</si>
  <si>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</si>
  <si>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</si>
  <si>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</si>
  <si>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</si>
  <si>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</si>
  <si>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</si>
  <si>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</si>
  <si>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</si>
  <si>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</si>
  <si>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</si>
  <si>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</si>
  <si>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</si>
  <si>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</si>
  <si>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</si>
  <si>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</si>
  <si>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</si>
  <si>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</si>
  <si>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</si>
  <si>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</si>
  <si>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</si>
  <si>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</si>
  <si>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</si>
  <si>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</si>
  <si>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</si>
  <si>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</si>
  <si>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</si>
  <si>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</si>
  <si>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</si>
  <si>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</si>
  <si>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</si>
  <si>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</si>
  <si>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</si>
  <si>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</si>
  <si>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</si>
  <si>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Lorup I</t>
  </si>
  <si>
    <t>Spahnharrenstätte I</t>
  </si>
  <si>
    <t>Neuvrees I</t>
  </si>
  <si>
    <t>Rastdorf I</t>
  </si>
  <si>
    <t>Esterwegen I</t>
  </si>
  <si>
    <t>Lorup</t>
  </si>
  <si>
    <t>Spahnharrenstätte</t>
  </si>
  <si>
    <t>Neuvrees</t>
  </si>
  <si>
    <t>Rastdorf</t>
  </si>
  <si>
    <t>Ester-wegen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</si>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</sst>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17</v>
      </c>
      <c r="N1" s="152"/>
      <c r="O1" s="152"/>
      <c r="P1" s="151" t="s">
        <v>25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106</v>
      </c>
      <c r="E3" s="116" t="s">
        <v>107</v>
      </c>
      <c r="F3" s="116" t="s">
        <v>108</v>
      </c>
      <c r="G3" s="116" t="s">
        <v>109</v>
      </c>
      <c r="H3" s="116" t="s">
        <v>110</v>
      </c>
      <c r="I3" s="116" t="s">
        <v>111</v>
      </c>
      <c r="J3" s="154" t="s">
        <v>1</v>
      </c>
      <c r="K3" s="154"/>
      <c r="L3" s="116" t="s">
        <v>112</v>
      </c>
      <c r="M3" s="116" t="s">
        <v>113</v>
      </c>
      <c r="N3" s="116" t="s">
        <v>114</v>
      </c>
      <c r="O3" s="116" t="s">
        <v>115</v>
      </c>
      <c r="P3" s="116" t="s">
        <v>116</v>
      </c>
      <c r="Q3" s="116" t="s">
        <v>117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128</v>
      </c>
      <c r="E4" s="30" t="s">
        <v>123</v>
      </c>
      <c r="F4" s="30" t="s">
        <v>124</v>
      </c>
      <c r="G4" s="30" t="s">
        <v>125</v>
      </c>
      <c r="H4" s="30" t="s">
        <v>126</v>
      </c>
      <c r="I4" s="30" t="s">
        <v>127</v>
      </c>
      <c r="J4" s="29" t="s">
        <v>0</v>
      </c>
      <c r="K4" s="31" t="s">
        <v>4</v>
      </c>
      <c r="L4" s="30" t="s">
        <v>128</v>
      </c>
      <c r="M4" s="30" t="str">
        <f t="shared" ref="M4:Q4" si="0">E4</f>
        <v>Lorup</v>
      </c>
      <c r="N4" s="30" t="str">
        <f t="shared" si="0"/>
        <v>Spahnharrenstätte</v>
      </c>
      <c r="O4" s="30" t="str">
        <f t="shared" si="0"/>
        <v>Neuvrees</v>
      </c>
      <c r="P4" s="30" t="str">
        <f t="shared" si="0"/>
        <v>Rastdorf</v>
      </c>
      <c r="Q4" s="30" t="str">
        <f t="shared" si="0"/>
        <v>Ester-wegen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Lorup I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Spahnharrenstätte I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Neuvrees 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60" t="str">
        <f>'Übersicht Gruppen'!B5</f>
        <v>Rastdorf I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8" t="str">
        <f>'Übersicht Gruppen'!B6</f>
        <v>Esterwegen I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60" t="str">
        <f>'Übersicht Gruppen'!B7</f>
        <v>Verein VI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Lorup 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Lorup 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Lorup 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Lorup 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Lorup 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Lorup 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Spahnharrenstätte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Spahnharrenstätte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Spahnharrenstätte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Spahnharrenstätte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Spahnharrenstätte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Spahnharrenstätte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Neuvrees 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Neuvrees 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Neuvrees 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Neuvrees 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Neuvrees 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Neuvrees 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Rastdorf 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Rastdorf 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Rastdorf 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Rastdorf 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Rastdorf 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Rastdorf 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Esterwegen 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Esterwegen 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Esterwegen 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Esterwegen 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Esterwegen 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Esterwegen 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Verein VI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Verein VI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Verein VI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Verein VI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Verein VI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Verein VI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z/zSGOxhymB7XgISzMyRkflGJMluzlbtEN6NuY8IfItG6KcvQ5KhEjE2A8sqWRaelhTJArLACYHJyYhfclTQJQ==" saltValue="+7t+Uu++QM/dn5ZZEhkC1g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Spahnharrenstätte</v>
      </c>
      <c r="X1" s="170"/>
    </row>
    <row r="2" spans="1:27" x14ac:dyDescent="0.35">
      <c r="A2" s="106">
        <v>1</v>
      </c>
      <c r="B2" s="64" t="str">
        <f>'Wettkampf 1'!B2</f>
        <v>Lorup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Rastdorf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Esterwegen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Neuvrees</v>
      </c>
      <c r="X1" s="170"/>
    </row>
    <row r="2" spans="1:27" x14ac:dyDescent="0.35">
      <c r="A2" s="106">
        <v>1</v>
      </c>
      <c r="B2" s="64" t="str">
        <f>'Wettkampf 1'!B2</f>
        <v>Lorup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Rastdorf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Esterwegen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Rastdorf</v>
      </c>
      <c r="X1" s="170"/>
    </row>
    <row r="2" spans="1:27" x14ac:dyDescent="0.35">
      <c r="A2" s="106">
        <v>1</v>
      </c>
      <c r="B2" s="64" t="str">
        <f>'Wettkampf 1'!B2</f>
        <v>Lorup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Rastdorf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Esterwegen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Ester-wegen</v>
      </c>
      <c r="X1" s="170"/>
    </row>
    <row r="2" spans="1:27" x14ac:dyDescent="0.35">
      <c r="A2" s="106">
        <v>1</v>
      </c>
      <c r="B2" s="64" t="str">
        <f>'Wettkampf 1'!B2</f>
        <v>Lorup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Rastdorf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Esterwegen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Lorup 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Spahnharrenstätte I</v>
      </c>
      <c r="C3" s="128"/>
      <c r="D3" s="177" t="str">
        <f>Übersicht!M1</f>
        <v>1. Kreisliga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Neuvrees I</v>
      </c>
      <c r="C4" s="128"/>
      <c r="D4" s="177" t="str">
        <f>Übersicht!P1</f>
        <v>Altersgruppe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Rastdorf 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Esterwegen 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Verein VI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Lorup 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Lorup 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Lorup 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Lorup 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Lorup 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Lorup 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Spahnharrenstätte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Spahnharrenstätte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Spahnharrenstätte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Spahnharrenstätte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Spahnharrenstätte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Spahnharrenstätte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Neuvrees 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Neuvrees 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Neuvrees 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Neuvrees 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Neuvrees 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Neuvrees 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Rastdorf 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Rastdorf 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Rastdorf 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Rastdorf 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Rastdorf 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Rastdorf 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Esterwegen 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Esterwegen 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Esterwegen 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Esterwegen 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Esterwegen 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Esterwegen 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Verein VI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Verein VI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Verein VI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Verein VI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Verein VI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Verein VI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76</v>
      </c>
      <c r="B2" s="95" t="str">
        <f>VLOOKUP(A2,'Wettkampf 1'!$B$10:$C$45,2,FALSE)</f>
        <v>Lorup 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 t="shared" ref="I2:I37" si="0">IF(J2 &gt; 0,K2/J2,0)</f>
        <v>0</v>
      </c>
      <c r="J2" s="9">
        <f>VLOOKUP(A2,Formelhilfe!$A$9:$H$44,8,FALSE)</f>
        <v>0</v>
      </c>
      <c r="K2" s="10">
        <f t="shared" ref="K2:K37" si="1"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 t="shared" ref="R2:R37" si="2">IF(S2 &gt;0,T2/S2,0)</f>
        <v>0</v>
      </c>
      <c r="S2" s="9">
        <f>VLOOKUP(A2,Formelhilfe!$A$9:$O$44,15,FALSE)</f>
        <v>0</v>
      </c>
      <c r="T2" s="10">
        <f t="shared" ref="T2:T37" si="3">SUM(L2:Q2)</f>
        <v>0</v>
      </c>
      <c r="U2" s="10">
        <f t="shared" ref="U2:U37" si="4">IF(V2&gt;0,W2/V2,0)</f>
        <v>0</v>
      </c>
      <c r="V2" s="9">
        <f>VLOOKUP(A2,Formelhilfe!$A$9:$P$44,16,FALSE)</f>
        <v>0</v>
      </c>
      <c r="W2" s="11">
        <f t="shared" ref="W2:W37" si="5">SUM(C2:H2,L2:Q2)</f>
        <v>0</v>
      </c>
    </row>
    <row r="3" spans="1:23" ht="20.25" customHeight="1" x14ac:dyDescent="0.5">
      <c r="A3" s="111" t="s">
        <v>77</v>
      </c>
      <c r="B3" s="95" t="str">
        <f>VLOOKUP(A3,'Wettkampf 1'!$B$10:$C$45,2,FALSE)</f>
        <v>Lorup 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 t="shared" si="0"/>
        <v>0</v>
      </c>
      <c r="J3" s="9">
        <f>VLOOKUP(A3,Formelhilfe!$A$9:$H$44,8,FALSE)</f>
        <v>0</v>
      </c>
      <c r="K3" s="10">
        <f t="shared" si="1"/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 t="shared" si="2"/>
        <v>0</v>
      </c>
      <c r="S3" s="9">
        <f>VLOOKUP(A3,Formelhilfe!$A$9:$O$44,15,FALSE)</f>
        <v>0</v>
      </c>
      <c r="T3" s="10">
        <f t="shared" si="3"/>
        <v>0</v>
      </c>
      <c r="U3" s="10">
        <f t="shared" si="4"/>
        <v>0</v>
      </c>
      <c r="V3" s="9">
        <f>VLOOKUP(A3,Formelhilfe!$A$9:$P$44,16,FALSE)</f>
        <v>0</v>
      </c>
      <c r="W3" s="11">
        <f t="shared" si="5"/>
        <v>0</v>
      </c>
    </row>
    <row r="4" spans="1:23" ht="20.25" customHeight="1" x14ac:dyDescent="0.5">
      <c r="A4" s="111" t="s">
        <v>78</v>
      </c>
      <c r="B4" s="95" t="str">
        <f>VLOOKUP(A4,'Wettkampf 1'!$B$10:$C$45,2,FALSE)</f>
        <v>Lorup 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 t="shared" si="0"/>
        <v>0</v>
      </c>
      <c r="J4" s="9">
        <f>VLOOKUP(A4,Formelhilfe!$A$9:$H$44,8,FALSE)</f>
        <v>0</v>
      </c>
      <c r="K4" s="10">
        <f t="shared" si="1"/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 t="shared" si="2"/>
        <v>0</v>
      </c>
      <c r="S4" s="9">
        <f>VLOOKUP(A4,Formelhilfe!$A$9:$O$44,15,FALSE)</f>
        <v>0</v>
      </c>
      <c r="T4" s="10">
        <f t="shared" si="3"/>
        <v>0</v>
      </c>
      <c r="U4" s="10">
        <f t="shared" si="4"/>
        <v>0</v>
      </c>
      <c r="V4" s="9">
        <f>VLOOKUP(A4,Formelhilfe!$A$9:$P$44,16,FALSE)</f>
        <v>0</v>
      </c>
      <c r="W4" s="11">
        <f t="shared" si="5"/>
        <v>0</v>
      </c>
    </row>
    <row r="5" spans="1:23" ht="20.25" customHeight="1" x14ac:dyDescent="0.5">
      <c r="A5" s="111" t="s">
        <v>79</v>
      </c>
      <c r="B5" s="95" t="str">
        <f>VLOOKUP(A5,'Wettkampf 1'!$B$10:$C$45,2,FALSE)</f>
        <v>Lorup 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 t="shared" si="0"/>
        <v>0</v>
      </c>
      <c r="J5" s="9">
        <f>VLOOKUP(A5,Formelhilfe!$A$9:$H$44,8,FALSE)</f>
        <v>0</v>
      </c>
      <c r="K5" s="10">
        <f t="shared" si="1"/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 t="shared" si="2"/>
        <v>0</v>
      </c>
      <c r="S5" s="9">
        <f>VLOOKUP(A5,Formelhilfe!$A$9:$O$44,15,FALSE)</f>
        <v>0</v>
      </c>
      <c r="T5" s="10">
        <f t="shared" si="3"/>
        <v>0</v>
      </c>
      <c r="U5" s="10">
        <f t="shared" si="4"/>
        <v>0</v>
      </c>
      <c r="V5" s="9">
        <f>VLOOKUP(A5,Formelhilfe!$A$9:$P$44,16,FALSE)</f>
        <v>0</v>
      </c>
      <c r="W5" s="11">
        <f t="shared" si="5"/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Lorup 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 t="shared" si="0"/>
        <v>0</v>
      </c>
      <c r="J6" s="9">
        <f>VLOOKUP(A6,Formelhilfe!$A$9:$H$44,8,FALSE)</f>
        <v>0</v>
      </c>
      <c r="K6" s="10">
        <f t="shared" si="1"/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 t="shared" si="2"/>
        <v>0</v>
      </c>
      <c r="S6" s="9">
        <f>VLOOKUP(A6,Formelhilfe!$A$9:$O$44,15,FALSE)</f>
        <v>0</v>
      </c>
      <c r="T6" s="10">
        <f t="shared" si="3"/>
        <v>0</v>
      </c>
      <c r="U6" s="10">
        <f t="shared" si="4"/>
        <v>0</v>
      </c>
      <c r="V6" s="9">
        <f>VLOOKUP(A6,Formelhilfe!$A$9:$P$44,16,FALSE)</f>
        <v>0</v>
      </c>
      <c r="W6" s="11">
        <f t="shared" si="5"/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Lorup 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 t="shared" si="0"/>
        <v>0</v>
      </c>
      <c r="J7" s="9">
        <f>VLOOKUP(A7,Formelhilfe!$A$9:$H$44,8,FALSE)</f>
        <v>0</v>
      </c>
      <c r="K7" s="10">
        <f t="shared" si="1"/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 t="shared" si="2"/>
        <v>0</v>
      </c>
      <c r="S7" s="9">
        <f>VLOOKUP(A7,Formelhilfe!$A$9:$O$44,15,FALSE)</f>
        <v>0</v>
      </c>
      <c r="T7" s="10">
        <f t="shared" si="3"/>
        <v>0</v>
      </c>
      <c r="U7" s="10">
        <f t="shared" si="4"/>
        <v>0</v>
      </c>
      <c r="V7" s="9">
        <f>VLOOKUP(A7,Formelhilfe!$A$9:$P$44,16,FALSE)</f>
        <v>0</v>
      </c>
      <c r="W7" s="11">
        <f t="shared" si="5"/>
        <v>0</v>
      </c>
    </row>
    <row r="8" spans="1:23" ht="20.25" customHeight="1" x14ac:dyDescent="0.5">
      <c r="A8" s="111" t="s">
        <v>80</v>
      </c>
      <c r="B8" s="95" t="str">
        <f>VLOOKUP(A8,'Wettkampf 1'!$B$10:$C$45,2,FALSE)</f>
        <v>Spahnharrenstätte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 t="shared" si="0"/>
        <v>0</v>
      </c>
      <c r="J8" s="9">
        <f>VLOOKUP(A8,Formelhilfe!$A$9:$H$44,8,FALSE)</f>
        <v>0</v>
      </c>
      <c r="K8" s="10">
        <f t="shared" si="1"/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 t="shared" si="2"/>
        <v>0</v>
      </c>
      <c r="S8" s="9">
        <f>VLOOKUP(A8,Formelhilfe!$A$9:$O$44,15,FALSE)</f>
        <v>0</v>
      </c>
      <c r="T8" s="10">
        <f t="shared" si="3"/>
        <v>0</v>
      </c>
      <c r="U8" s="10">
        <f t="shared" si="4"/>
        <v>0</v>
      </c>
      <c r="V8" s="9">
        <f>VLOOKUP(A8,Formelhilfe!$A$9:$P$44,16,FALSE)</f>
        <v>0</v>
      </c>
      <c r="W8" s="11">
        <f t="shared" si="5"/>
        <v>0</v>
      </c>
    </row>
    <row r="9" spans="1:23" ht="20.25" customHeight="1" x14ac:dyDescent="0.5">
      <c r="A9" s="111" t="s">
        <v>82</v>
      </c>
      <c r="B9" s="95" t="str">
        <f>VLOOKUP(A9,'Wettkampf 1'!$B$10:$C$45,2,FALSE)</f>
        <v>Spahnharrenstätte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 t="shared" si="0"/>
        <v>0</v>
      </c>
      <c r="J9" s="9">
        <f>VLOOKUP(A9,Formelhilfe!$A$9:$H$44,8,FALSE)</f>
        <v>0</v>
      </c>
      <c r="K9" s="10">
        <f t="shared" si="1"/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 t="shared" si="2"/>
        <v>0</v>
      </c>
      <c r="S9" s="9">
        <f>VLOOKUP(A9,Formelhilfe!$A$9:$O$44,15,FALSE)</f>
        <v>0</v>
      </c>
      <c r="T9" s="10">
        <f t="shared" si="3"/>
        <v>0</v>
      </c>
      <c r="U9" s="10">
        <f t="shared" si="4"/>
        <v>0</v>
      </c>
      <c r="V9" s="9">
        <f>VLOOKUP(A9,Formelhilfe!$A$9:$P$44,16,FALSE)</f>
        <v>0</v>
      </c>
      <c r="W9" s="11">
        <f t="shared" si="5"/>
        <v>0</v>
      </c>
    </row>
    <row r="10" spans="1:23" ht="20.25" customHeight="1" x14ac:dyDescent="0.5">
      <c r="A10" s="111" t="s">
        <v>81</v>
      </c>
      <c r="B10" s="95" t="str">
        <f>VLOOKUP(A10,'Wettkampf 1'!$B$10:$C$45,2,FALSE)</f>
        <v>Spahnharrenstätte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 t="shared" si="0"/>
        <v>0</v>
      </c>
      <c r="J10" s="9">
        <f>VLOOKUP(A10,Formelhilfe!$A$9:$H$44,8,FALSE)</f>
        <v>0</v>
      </c>
      <c r="K10" s="10">
        <f t="shared" si="1"/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 t="shared" si="2"/>
        <v>0</v>
      </c>
      <c r="S10" s="9">
        <f>VLOOKUP(A10,Formelhilfe!$A$9:$O$44,15,FALSE)</f>
        <v>0</v>
      </c>
      <c r="T10" s="10">
        <f t="shared" si="3"/>
        <v>0</v>
      </c>
      <c r="U10" s="10">
        <f t="shared" si="4"/>
        <v>0</v>
      </c>
      <c r="V10" s="9">
        <f>VLOOKUP(A10,Formelhilfe!$A$9:$P$44,16,FALSE)</f>
        <v>0</v>
      </c>
      <c r="W10" s="11">
        <f t="shared" si="5"/>
        <v>0</v>
      </c>
    </row>
    <row r="11" spans="1:23" ht="20.25" customHeight="1" x14ac:dyDescent="0.5">
      <c r="A11" s="111" t="s">
        <v>83</v>
      </c>
      <c r="B11" s="95" t="str">
        <f>VLOOKUP(A11,'Wettkampf 1'!$B$10:$C$45,2,FALSE)</f>
        <v>Spahnharrenstätte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 t="shared" si="0"/>
        <v>0</v>
      </c>
      <c r="J11" s="9">
        <f>VLOOKUP(A11,Formelhilfe!$A$9:$H$44,8,FALSE)</f>
        <v>0</v>
      </c>
      <c r="K11" s="10">
        <f t="shared" si="1"/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 t="shared" si="2"/>
        <v>0</v>
      </c>
      <c r="S11" s="9">
        <f>VLOOKUP(A11,Formelhilfe!$A$9:$O$44,15,FALSE)</f>
        <v>0</v>
      </c>
      <c r="T11" s="10">
        <f t="shared" si="3"/>
        <v>0</v>
      </c>
      <c r="U11" s="10">
        <f t="shared" si="4"/>
        <v>0</v>
      </c>
      <c r="V11" s="9">
        <f>VLOOKUP(A11,Formelhilfe!$A$9:$P$44,16,FALSE)</f>
        <v>0</v>
      </c>
      <c r="W11" s="11">
        <f t="shared" si="5"/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Spahnharrenstätte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 t="shared" si="0"/>
        <v>0</v>
      </c>
      <c r="J12" s="9">
        <f>VLOOKUP(A12,Formelhilfe!$A$9:$H$44,8,FALSE)</f>
        <v>0</v>
      </c>
      <c r="K12" s="10">
        <f t="shared" si="1"/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 t="shared" si="2"/>
        <v>0</v>
      </c>
      <c r="S12" s="9">
        <f>VLOOKUP(A12,Formelhilfe!$A$9:$O$44,15,FALSE)</f>
        <v>0</v>
      </c>
      <c r="T12" s="10">
        <f t="shared" si="3"/>
        <v>0</v>
      </c>
      <c r="U12" s="10">
        <f t="shared" si="4"/>
        <v>0</v>
      </c>
      <c r="V12" s="9">
        <f>VLOOKUP(A12,Formelhilfe!$A$9:$P$44,16,FALSE)</f>
        <v>0</v>
      </c>
      <c r="W12" s="11">
        <f t="shared" si="5"/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Spahnharrenstätte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 t="shared" si="0"/>
        <v>0</v>
      </c>
      <c r="J13" s="9">
        <f>VLOOKUP(A13,Formelhilfe!$A$9:$H$44,8,FALSE)</f>
        <v>0</v>
      </c>
      <c r="K13" s="10">
        <f t="shared" si="1"/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 t="shared" si="2"/>
        <v>0</v>
      </c>
      <c r="S13" s="9">
        <f>VLOOKUP(A13,Formelhilfe!$A$9:$O$44,15,FALSE)</f>
        <v>0</v>
      </c>
      <c r="T13" s="10">
        <f t="shared" si="3"/>
        <v>0</v>
      </c>
      <c r="U13" s="10">
        <f t="shared" si="4"/>
        <v>0</v>
      </c>
      <c r="V13" s="9">
        <f>VLOOKUP(A13,Formelhilfe!$A$9:$P$44,16,FALSE)</f>
        <v>0</v>
      </c>
      <c r="W13" s="11">
        <f t="shared" si="5"/>
        <v>0</v>
      </c>
    </row>
    <row r="14" spans="1:23" ht="20.25" customHeight="1" x14ac:dyDescent="0.5">
      <c r="A14" s="111" t="s">
        <v>84</v>
      </c>
      <c r="B14" s="95" t="str">
        <f>VLOOKUP(A14,'Wettkampf 1'!$B$10:$C$45,2,FALSE)</f>
        <v>Neuvrees 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 t="shared" si="0"/>
        <v>0</v>
      </c>
      <c r="J14" s="9">
        <f>VLOOKUP(A14,Formelhilfe!$A$9:$H$44,8,FALSE)</f>
        <v>0</v>
      </c>
      <c r="K14" s="10">
        <f t="shared" si="1"/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 t="shared" si="2"/>
        <v>0</v>
      </c>
      <c r="S14" s="9">
        <f>VLOOKUP(A14,Formelhilfe!$A$9:$O$44,15,FALSE)</f>
        <v>0</v>
      </c>
      <c r="T14" s="10">
        <f t="shared" si="3"/>
        <v>0</v>
      </c>
      <c r="U14" s="10">
        <f t="shared" si="4"/>
        <v>0</v>
      </c>
      <c r="V14" s="9">
        <f>VLOOKUP(A14,Formelhilfe!$A$9:$P$44,16,FALSE)</f>
        <v>0</v>
      </c>
      <c r="W14" s="11">
        <f t="shared" si="5"/>
        <v>0</v>
      </c>
    </row>
    <row r="15" spans="1:23" ht="20.25" customHeight="1" x14ac:dyDescent="0.5">
      <c r="A15" s="111" t="s">
        <v>85</v>
      </c>
      <c r="B15" s="95" t="str">
        <f>VLOOKUP(A15,'Wettkampf 1'!$B$10:$C$45,2,FALSE)</f>
        <v>Neuvrees 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 t="shared" si="0"/>
        <v>0</v>
      </c>
      <c r="J15" s="9">
        <f>VLOOKUP(A15,Formelhilfe!$A$9:$H$44,8,FALSE)</f>
        <v>0</v>
      </c>
      <c r="K15" s="10">
        <f t="shared" si="1"/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 t="shared" si="2"/>
        <v>0</v>
      </c>
      <c r="S15" s="9">
        <f>VLOOKUP(A15,Formelhilfe!$A$9:$O$44,15,FALSE)</f>
        <v>0</v>
      </c>
      <c r="T15" s="10">
        <f t="shared" si="3"/>
        <v>0</v>
      </c>
      <c r="U15" s="10">
        <f t="shared" si="4"/>
        <v>0</v>
      </c>
      <c r="V15" s="9">
        <f>VLOOKUP(A15,Formelhilfe!$A$9:$P$44,16,FALSE)</f>
        <v>0</v>
      </c>
      <c r="W15" s="11">
        <f t="shared" si="5"/>
        <v>0</v>
      </c>
    </row>
    <row r="16" spans="1:23" ht="20.25" customHeight="1" x14ac:dyDescent="0.5">
      <c r="A16" s="111" t="s">
        <v>86</v>
      </c>
      <c r="B16" s="95" t="str">
        <f>VLOOKUP(A16,'Wettkampf 1'!$B$10:$C$45,2,FALSE)</f>
        <v>Neuvrees 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 t="shared" si="0"/>
        <v>0</v>
      </c>
      <c r="J16" s="9">
        <f>VLOOKUP(A16,Formelhilfe!$A$9:$H$44,8,FALSE)</f>
        <v>0</v>
      </c>
      <c r="K16" s="10">
        <f t="shared" si="1"/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 t="shared" si="2"/>
        <v>0</v>
      </c>
      <c r="S16" s="9">
        <f>VLOOKUP(A16,Formelhilfe!$A$9:$O$44,15,FALSE)</f>
        <v>0</v>
      </c>
      <c r="T16" s="10">
        <f t="shared" si="3"/>
        <v>0</v>
      </c>
      <c r="U16" s="10">
        <f t="shared" si="4"/>
        <v>0</v>
      </c>
      <c r="V16" s="9">
        <f>VLOOKUP(A16,Formelhilfe!$A$9:$P$44,16,FALSE)</f>
        <v>0</v>
      </c>
      <c r="W16" s="11">
        <f t="shared" si="5"/>
        <v>0</v>
      </c>
    </row>
    <row r="17" spans="1:45" ht="20.25" customHeight="1" x14ac:dyDescent="0.5">
      <c r="A17" s="111" t="s">
        <v>87</v>
      </c>
      <c r="B17" s="95" t="str">
        <f>VLOOKUP(A17,'Wettkampf 1'!$B$10:$C$45,2,FALSE)</f>
        <v>Neuvrees 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 t="shared" si="0"/>
        <v>0</v>
      </c>
      <c r="J17" s="9">
        <f>VLOOKUP(A17,Formelhilfe!$A$9:$H$44,8,FALSE)</f>
        <v>0</v>
      </c>
      <c r="K17" s="10">
        <f t="shared" si="1"/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 t="shared" si="2"/>
        <v>0</v>
      </c>
      <c r="S17" s="9">
        <f>VLOOKUP(A17,Formelhilfe!$A$9:$O$44,15,FALSE)</f>
        <v>0</v>
      </c>
      <c r="T17" s="10">
        <f t="shared" si="3"/>
        <v>0</v>
      </c>
      <c r="U17" s="10">
        <f t="shared" si="4"/>
        <v>0</v>
      </c>
      <c r="V17" s="9">
        <f>VLOOKUP(A17,Formelhilfe!$A$9:$P$44,16,FALSE)</f>
        <v>0</v>
      </c>
      <c r="W17" s="11">
        <f t="shared" si="5"/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Neuvrees 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 t="shared" si="0"/>
        <v>0</v>
      </c>
      <c r="J18" s="9">
        <f>VLOOKUP(A18,Formelhilfe!$A$9:$H$44,8,FALSE)</f>
        <v>0</v>
      </c>
      <c r="K18" s="10">
        <f t="shared" si="1"/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 t="shared" si="2"/>
        <v>0</v>
      </c>
      <c r="S18" s="9">
        <f>VLOOKUP(A18,Formelhilfe!$A$9:$O$44,15,FALSE)</f>
        <v>0</v>
      </c>
      <c r="T18" s="10">
        <f t="shared" si="3"/>
        <v>0</v>
      </c>
      <c r="U18" s="10">
        <f t="shared" si="4"/>
        <v>0</v>
      </c>
      <c r="V18" s="9">
        <f>VLOOKUP(A18,Formelhilfe!$A$9:$P$44,16,FALSE)</f>
        <v>0</v>
      </c>
      <c r="W18" s="11">
        <f t="shared" si="5"/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Neuvrees 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 t="shared" si="0"/>
        <v>0</v>
      </c>
      <c r="J19" s="9">
        <f>VLOOKUP(A19,Formelhilfe!$A$9:$H$44,8,FALSE)</f>
        <v>0</v>
      </c>
      <c r="K19" s="10">
        <f t="shared" si="1"/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 t="shared" si="2"/>
        <v>0</v>
      </c>
      <c r="S19" s="9">
        <f>VLOOKUP(A19,Formelhilfe!$A$9:$O$44,15,FALSE)</f>
        <v>0</v>
      </c>
      <c r="T19" s="10">
        <f t="shared" si="3"/>
        <v>0</v>
      </c>
      <c r="U19" s="10">
        <f t="shared" si="4"/>
        <v>0</v>
      </c>
      <c r="V19" s="9">
        <f>VLOOKUP(A19,Formelhilfe!$A$9:$P$44,16,FALSE)</f>
        <v>0</v>
      </c>
      <c r="W19" s="11">
        <f t="shared" si="5"/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88</v>
      </c>
      <c r="B20" s="95" t="str">
        <f>VLOOKUP(A20,'Wettkampf 1'!$B$10:$C$45,2,FALSE)</f>
        <v>Rastdorf 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 t="shared" si="0"/>
        <v>0</v>
      </c>
      <c r="J20" s="9">
        <f>VLOOKUP(A20,Formelhilfe!$A$9:$H$44,8,FALSE)</f>
        <v>0</v>
      </c>
      <c r="K20" s="10">
        <f t="shared" si="1"/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 t="shared" si="2"/>
        <v>0</v>
      </c>
      <c r="S20" s="9">
        <f>VLOOKUP(A20,Formelhilfe!$A$9:$O$44,15,FALSE)</f>
        <v>0</v>
      </c>
      <c r="T20" s="10">
        <f t="shared" si="3"/>
        <v>0</v>
      </c>
      <c r="U20" s="10">
        <f t="shared" si="4"/>
        <v>0</v>
      </c>
      <c r="V20" s="9">
        <f>VLOOKUP(A20,Formelhilfe!$A$9:$P$44,16,FALSE)</f>
        <v>0</v>
      </c>
      <c r="W20" s="11">
        <f t="shared" si="5"/>
        <v>0</v>
      </c>
    </row>
    <row r="21" spans="1:45" ht="20.25" customHeight="1" x14ac:dyDescent="0.5">
      <c r="A21" s="111" t="s">
        <v>89</v>
      </c>
      <c r="B21" s="95" t="str">
        <f>VLOOKUP(A21,'Wettkampf 1'!$B$10:$C$45,2,FALSE)</f>
        <v>Rastdorf 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 t="shared" si="0"/>
        <v>0</v>
      </c>
      <c r="J21" s="9">
        <f>VLOOKUP(A21,Formelhilfe!$A$9:$H$44,8,FALSE)</f>
        <v>0</v>
      </c>
      <c r="K21" s="10">
        <f t="shared" si="1"/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 t="shared" si="2"/>
        <v>0</v>
      </c>
      <c r="S21" s="9">
        <f>VLOOKUP(A21,Formelhilfe!$A$9:$O$44,15,FALSE)</f>
        <v>0</v>
      </c>
      <c r="T21" s="10">
        <f t="shared" si="3"/>
        <v>0</v>
      </c>
      <c r="U21" s="10">
        <f t="shared" si="4"/>
        <v>0</v>
      </c>
      <c r="V21" s="9">
        <f>VLOOKUP(A21,Formelhilfe!$A$9:$P$44,16,FALSE)</f>
        <v>0</v>
      </c>
      <c r="W21" s="11">
        <f t="shared" si="5"/>
        <v>0</v>
      </c>
    </row>
    <row r="22" spans="1:45" ht="20.25" customHeight="1" x14ac:dyDescent="0.5">
      <c r="A22" s="111" t="s">
        <v>90</v>
      </c>
      <c r="B22" s="95" t="str">
        <f>VLOOKUP(A22,'Wettkampf 1'!$B$10:$C$45,2,FALSE)</f>
        <v>Rastdorf 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 t="shared" si="0"/>
        <v>0</v>
      </c>
      <c r="J22" s="9">
        <f>VLOOKUP(A22,Formelhilfe!$A$9:$H$44,8,FALSE)</f>
        <v>0</v>
      </c>
      <c r="K22" s="10">
        <f t="shared" si="1"/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 t="shared" si="2"/>
        <v>0</v>
      </c>
      <c r="S22" s="9">
        <f>VLOOKUP(A22,Formelhilfe!$A$9:$O$44,15,FALSE)</f>
        <v>0</v>
      </c>
      <c r="T22" s="10">
        <f t="shared" si="3"/>
        <v>0</v>
      </c>
      <c r="U22" s="10">
        <f t="shared" si="4"/>
        <v>0</v>
      </c>
      <c r="V22" s="9">
        <f>VLOOKUP(A22,Formelhilfe!$A$9:$P$44,16,FALSE)</f>
        <v>0</v>
      </c>
      <c r="W22" s="11">
        <f t="shared" si="5"/>
        <v>0</v>
      </c>
    </row>
    <row r="23" spans="1:45" ht="20.25" customHeight="1" x14ac:dyDescent="0.5">
      <c r="A23" s="111" t="s">
        <v>91</v>
      </c>
      <c r="B23" s="95" t="str">
        <f>VLOOKUP(A23,'Wettkampf 1'!$B$10:$C$45,2,FALSE)</f>
        <v>Rastdorf 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 t="shared" si="0"/>
        <v>0</v>
      </c>
      <c r="J23" s="9">
        <f>VLOOKUP(A23,Formelhilfe!$A$9:$H$44,8,FALSE)</f>
        <v>0</v>
      </c>
      <c r="K23" s="10">
        <f t="shared" si="1"/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 t="shared" si="2"/>
        <v>0</v>
      </c>
      <c r="S23" s="9">
        <f>VLOOKUP(A23,Formelhilfe!$A$9:$O$44,15,FALSE)</f>
        <v>0</v>
      </c>
      <c r="T23" s="10">
        <f t="shared" si="3"/>
        <v>0</v>
      </c>
      <c r="U23" s="10">
        <f t="shared" si="4"/>
        <v>0</v>
      </c>
      <c r="V23" s="9">
        <f>VLOOKUP(A23,Formelhilfe!$A$9:$P$44,16,FALSE)</f>
        <v>0</v>
      </c>
      <c r="W23" s="11">
        <f t="shared" si="5"/>
        <v>0</v>
      </c>
    </row>
    <row r="24" spans="1:45" ht="20.25" customHeight="1" x14ac:dyDescent="0.5">
      <c r="A24" s="111" t="s">
        <v>92</v>
      </c>
      <c r="B24" s="95" t="str">
        <f>VLOOKUP(A24,'Wettkampf 1'!$B$10:$C$45,2,FALSE)</f>
        <v>Rastdorf 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 t="shared" si="0"/>
        <v>0</v>
      </c>
      <c r="J24" s="9">
        <f>VLOOKUP(A24,Formelhilfe!$A$9:$H$44,8,FALSE)</f>
        <v>0</v>
      </c>
      <c r="K24" s="10">
        <f t="shared" si="1"/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 t="shared" si="2"/>
        <v>0</v>
      </c>
      <c r="S24" s="9">
        <f>VLOOKUP(A24,Formelhilfe!$A$9:$O$44,15,FALSE)</f>
        <v>0</v>
      </c>
      <c r="T24" s="10">
        <f t="shared" si="3"/>
        <v>0</v>
      </c>
      <c r="U24" s="10">
        <f t="shared" si="4"/>
        <v>0</v>
      </c>
      <c r="V24" s="9">
        <f>VLOOKUP(A24,Formelhilfe!$A$9:$P$44,16,FALSE)</f>
        <v>0</v>
      </c>
      <c r="W24" s="11">
        <f t="shared" si="5"/>
        <v>0</v>
      </c>
    </row>
    <row r="25" spans="1:45" ht="20.25" customHeight="1" x14ac:dyDescent="0.5">
      <c r="A25" s="111" t="s">
        <v>93</v>
      </c>
      <c r="B25" s="95" t="str">
        <f>VLOOKUP(A25,'Wettkampf 1'!$B$10:$C$45,2,FALSE)</f>
        <v>Rastdorf 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 t="shared" si="0"/>
        <v>0</v>
      </c>
      <c r="J25" s="9">
        <f>VLOOKUP(A25,Formelhilfe!$A$9:$H$44,8,FALSE)</f>
        <v>0</v>
      </c>
      <c r="K25" s="10">
        <f t="shared" si="1"/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 t="shared" si="2"/>
        <v>0</v>
      </c>
      <c r="S25" s="9">
        <f>VLOOKUP(A25,Formelhilfe!$A$9:$O$44,15,FALSE)</f>
        <v>0</v>
      </c>
      <c r="T25" s="10">
        <f t="shared" si="3"/>
        <v>0</v>
      </c>
      <c r="U25" s="10">
        <f t="shared" si="4"/>
        <v>0</v>
      </c>
      <c r="V25" s="9">
        <f>VLOOKUP(A25,Formelhilfe!$A$9:$P$44,16,FALSE)</f>
        <v>0</v>
      </c>
      <c r="W25" s="11">
        <f t="shared" si="5"/>
        <v>0</v>
      </c>
    </row>
    <row r="26" spans="1:45" ht="20.25" customHeight="1" x14ac:dyDescent="0.5">
      <c r="A26" s="111" t="s">
        <v>94</v>
      </c>
      <c r="B26" s="95" t="str">
        <f>VLOOKUP(A26,'Wettkampf 1'!$B$10:$C$45,2,FALSE)</f>
        <v>Esterwegen 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 t="shared" si="0"/>
        <v>0</v>
      </c>
      <c r="J26" s="9">
        <f>VLOOKUP(A26,Formelhilfe!$A$9:$H$44,8,FALSE)</f>
        <v>0</v>
      </c>
      <c r="K26" s="10">
        <f t="shared" si="1"/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 t="shared" si="2"/>
        <v>0</v>
      </c>
      <c r="S26" s="9">
        <f>VLOOKUP(A26,Formelhilfe!$A$9:$O$44,15,FALSE)</f>
        <v>0</v>
      </c>
      <c r="T26" s="10">
        <f t="shared" si="3"/>
        <v>0</v>
      </c>
      <c r="U26" s="10">
        <f t="shared" si="4"/>
        <v>0</v>
      </c>
      <c r="V26" s="9">
        <f>VLOOKUP(A26,Formelhilfe!$A$9:$P$44,16,FALSE)</f>
        <v>0</v>
      </c>
      <c r="W26" s="11">
        <f t="shared" si="5"/>
        <v>0</v>
      </c>
    </row>
    <row r="27" spans="1:45" ht="20.25" customHeight="1" x14ac:dyDescent="0.5">
      <c r="A27" s="111" t="s">
        <v>95</v>
      </c>
      <c r="B27" s="95" t="str">
        <f>VLOOKUP(A27,'Wettkampf 1'!$B$10:$C$45,2,FALSE)</f>
        <v>Esterwegen 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 t="shared" si="0"/>
        <v>0</v>
      </c>
      <c r="J27" s="9">
        <f>VLOOKUP(A27,Formelhilfe!$A$9:$H$44,8,FALSE)</f>
        <v>0</v>
      </c>
      <c r="K27" s="10">
        <f t="shared" si="1"/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 t="shared" si="2"/>
        <v>0</v>
      </c>
      <c r="S27" s="9">
        <f>VLOOKUP(A27,Formelhilfe!$A$9:$O$44,15,FALSE)</f>
        <v>0</v>
      </c>
      <c r="T27" s="10">
        <f t="shared" si="3"/>
        <v>0</v>
      </c>
      <c r="U27" s="10">
        <f t="shared" si="4"/>
        <v>0</v>
      </c>
      <c r="V27" s="9">
        <f>VLOOKUP(A27,Formelhilfe!$A$9:$P$44,16,FALSE)</f>
        <v>0</v>
      </c>
      <c r="W27" s="11">
        <f t="shared" si="5"/>
        <v>0</v>
      </c>
    </row>
    <row r="28" spans="1:45" ht="20.25" customHeight="1" x14ac:dyDescent="0.5">
      <c r="A28" s="111" t="s">
        <v>96</v>
      </c>
      <c r="B28" s="95" t="str">
        <f>VLOOKUP(A28,'Wettkampf 1'!$B$10:$C$45,2,FALSE)</f>
        <v>Esterwegen 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 t="shared" si="0"/>
        <v>0</v>
      </c>
      <c r="J28" s="9">
        <f>VLOOKUP(A28,Formelhilfe!$A$9:$H$44,8,FALSE)</f>
        <v>0</v>
      </c>
      <c r="K28" s="10">
        <f t="shared" si="1"/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 t="shared" si="2"/>
        <v>0</v>
      </c>
      <c r="S28" s="9">
        <f>VLOOKUP(A28,Formelhilfe!$A$9:$O$44,15,FALSE)</f>
        <v>0</v>
      </c>
      <c r="T28" s="10">
        <f t="shared" si="3"/>
        <v>0</v>
      </c>
      <c r="U28" s="10">
        <f t="shared" si="4"/>
        <v>0</v>
      </c>
      <c r="V28" s="9">
        <f>VLOOKUP(A28,Formelhilfe!$A$9:$P$44,16,FALSE)</f>
        <v>0</v>
      </c>
      <c r="W28" s="11">
        <f t="shared" si="5"/>
        <v>0</v>
      </c>
    </row>
    <row r="29" spans="1:45" ht="20.25" customHeight="1" x14ac:dyDescent="0.5">
      <c r="A29" s="111" t="s">
        <v>97</v>
      </c>
      <c r="B29" s="95" t="str">
        <f>VLOOKUP(A29,'Wettkampf 1'!$B$10:$C$45,2,FALSE)</f>
        <v>Esterwegen 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 t="shared" si="0"/>
        <v>0</v>
      </c>
      <c r="J29" s="9">
        <f>VLOOKUP(A29,Formelhilfe!$A$9:$H$44,8,FALSE)</f>
        <v>0</v>
      </c>
      <c r="K29" s="10">
        <f t="shared" si="1"/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 t="shared" si="2"/>
        <v>0</v>
      </c>
      <c r="S29" s="9">
        <f>VLOOKUP(A29,Formelhilfe!$A$9:$O$44,15,FALSE)</f>
        <v>0</v>
      </c>
      <c r="T29" s="10">
        <f t="shared" si="3"/>
        <v>0</v>
      </c>
      <c r="U29" s="10">
        <f t="shared" si="4"/>
        <v>0</v>
      </c>
      <c r="V29" s="9">
        <f>VLOOKUP(A29,Formelhilfe!$A$9:$P$44,16,FALSE)</f>
        <v>0</v>
      </c>
      <c r="W29" s="11">
        <f t="shared" si="5"/>
        <v>0</v>
      </c>
    </row>
    <row r="30" spans="1:45" ht="20.25" customHeight="1" x14ac:dyDescent="0.5">
      <c r="A30" s="111" t="s">
        <v>98</v>
      </c>
      <c r="B30" s="95" t="str">
        <f>VLOOKUP(A30,'Wettkampf 1'!$B$10:$C$45,2,FALSE)</f>
        <v>Esterwegen 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 t="shared" si="0"/>
        <v>0</v>
      </c>
      <c r="J30" s="9">
        <f>VLOOKUP(A30,Formelhilfe!$A$9:$H$44,8,FALSE)</f>
        <v>0</v>
      </c>
      <c r="K30" s="10">
        <f t="shared" si="1"/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 t="shared" si="2"/>
        <v>0</v>
      </c>
      <c r="S30" s="9">
        <f>VLOOKUP(A30,Formelhilfe!$A$9:$O$44,15,FALSE)</f>
        <v>0</v>
      </c>
      <c r="T30" s="10">
        <f t="shared" si="3"/>
        <v>0</v>
      </c>
      <c r="U30" s="10">
        <f t="shared" si="4"/>
        <v>0</v>
      </c>
      <c r="V30" s="9">
        <f>VLOOKUP(A30,Formelhilfe!$A$9:$P$44,16,FALSE)</f>
        <v>0</v>
      </c>
      <c r="W30" s="11">
        <f t="shared" si="5"/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Esterwegen 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 t="shared" si="0"/>
        <v>0</v>
      </c>
      <c r="J31" s="9">
        <f>VLOOKUP(A31,Formelhilfe!$A$9:$H$44,8,FALSE)</f>
        <v>0</v>
      </c>
      <c r="K31" s="10">
        <f t="shared" si="1"/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 t="shared" si="2"/>
        <v>0</v>
      </c>
      <c r="S31" s="9">
        <f>VLOOKUP(A31,Formelhilfe!$A$9:$O$44,15,FALSE)</f>
        <v>0</v>
      </c>
      <c r="T31" s="10">
        <f t="shared" si="3"/>
        <v>0</v>
      </c>
      <c r="U31" s="10">
        <f t="shared" si="4"/>
        <v>0</v>
      </c>
      <c r="V31" s="9">
        <f>VLOOKUP(A31,Formelhilfe!$A$9:$P$44,16,FALSE)</f>
        <v>0</v>
      </c>
      <c r="W31" s="11">
        <f t="shared" si="5"/>
        <v>0</v>
      </c>
    </row>
    <row r="32" spans="1:45" ht="20.25" customHeight="1" x14ac:dyDescent="0.5">
      <c r="A32" s="111" t="s">
        <v>99</v>
      </c>
      <c r="B32" s="95" t="str">
        <f>VLOOKUP(A32,'Wettkampf 1'!$B$10:$C$45,2,FALSE)</f>
        <v>Verein VI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 t="shared" si="0"/>
        <v>0</v>
      </c>
      <c r="J32" s="9">
        <f>VLOOKUP(A32,Formelhilfe!$A$9:$H$44,8,FALSE)</f>
        <v>0</v>
      </c>
      <c r="K32" s="10">
        <f t="shared" si="1"/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 t="shared" si="2"/>
        <v>0</v>
      </c>
      <c r="S32" s="9">
        <f>VLOOKUP(A32,Formelhilfe!$A$9:$O$44,15,FALSE)</f>
        <v>0</v>
      </c>
      <c r="T32" s="10">
        <f t="shared" si="3"/>
        <v>0</v>
      </c>
      <c r="U32" s="10">
        <f t="shared" si="4"/>
        <v>0</v>
      </c>
      <c r="V32" s="9">
        <f>VLOOKUP(A32,Formelhilfe!$A$9:$P$44,16,FALSE)</f>
        <v>0</v>
      </c>
      <c r="W32" s="11">
        <f t="shared" si="5"/>
        <v>0</v>
      </c>
    </row>
    <row r="33" spans="1:23" ht="20.25" customHeight="1" x14ac:dyDescent="0.5">
      <c r="A33" s="111" t="s">
        <v>100</v>
      </c>
      <c r="B33" s="95" t="str">
        <f>VLOOKUP(A33,'Wettkampf 1'!$B$10:$C$45,2,FALSE)</f>
        <v>Verein VI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 t="shared" si="0"/>
        <v>0</v>
      </c>
      <c r="J33" s="9">
        <f>VLOOKUP(A33,Formelhilfe!$A$9:$H$44,8,FALSE)</f>
        <v>0</v>
      </c>
      <c r="K33" s="10">
        <f t="shared" si="1"/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 t="shared" si="2"/>
        <v>0</v>
      </c>
      <c r="S33" s="9">
        <f>VLOOKUP(A33,Formelhilfe!$A$9:$O$44,15,FALSE)</f>
        <v>0</v>
      </c>
      <c r="T33" s="10">
        <f t="shared" si="3"/>
        <v>0</v>
      </c>
      <c r="U33" s="10">
        <f t="shared" si="4"/>
        <v>0</v>
      </c>
      <c r="V33" s="9">
        <f>VLOOKUP(A33,Formelhilfe!$A$9:$P$44,16,FALSE)</f>
        <v>0</v>
      </c>
      <c r="W33" s="11">
        <f t="shared" si="5"/>
        <v>0</v>
      </c>
    </row>
    <row r="34" spans="1:23" ht="20.25" customHeight="1" x14ac:dyDescent="0.5">
      <c r="A34" s="111" t="s">
        <v>101</v>
      </c>
      <c r="B34" s="95" t="str">
        <f>VLOOKUP(A34,'Wettkampf 1'!$B$10:$C$45,2,FALSE)</f>
        <v>Verein VI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 t="shared" si="0"/>
        <v>0</v>
      </c>
      <c r="J34" s="9">
        <f>VLOOKUP(A34,Formelhilfe!$A$9:$H$44,8,FALSE)</f>
        <v>0</v>
      </c>
      <c r="K34" s="10">
        <f t="shared" si="1"/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 t="shared" si="2"/>
        <v>0</v>
      </c>
      <c r="S34" s="9">
        <f>VLOOKUP(A34,Formelhilfe!$A$9:$O$44,15,FALSE)</f>
        <v>0</v>
      </c>
      <c r="T34" s="10">
        <f t="shared" si="3"/>
        <v>0</v>
      </c>
      <c r="U34" s="10">
        <f t="shared" si="4"/>
        <v>0</v>
      </c>
      <c r="V34" s="9">
        <f>VLOOKUP(A34,Formelhilfe!$A$9:$P$44,16,FALSE)</f>
        <v>0</v>
      </c>
      <c r="W34" s="11">
        <f t="shared" si="5"/>
        <v>0</v>
      </c>
    </row>
    <row r="35" spans="1:23" ht="20.25" customHeight="1" x14ac:dyDescent="0.5">
      <c r="A35" s="111" t="s">
        <v>102</v>
      </c>
      <c r="B35" s="95" t="str">
        <f>VLOOKUP(A35,'Wettkampf 1'!$B$10:$C$45,2,FALSE)</f>
        <v>Verein VI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 t="shared" si="0"/>
        <v>0</v>
      </c>
      <c r="J35" s="9">
        <f>VLOOKUP(A35,Formelhilfe!$A$9:$H$44,8,FALSE)</f>
        <v>0</v>
      </c>
      <c r="K35" s="10">
        <f t="shared" si="1"/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 t="shared" si="2"/>
        <v>0</v>
      </c>
      <c r="S35" s="9">
        <f>VLOOKUP(A35,Formelhilfe!$A$9:$O$44,15,FALSE)</f>
        <v>0</v>
      </c>
      <c r="T35" s="10">
        <f t="shared" si="3"/>
        <v>0</v>
      </c>
      <c r="U35" s="10">
        <f t="shared" si="4"/>
        <v>0</v>
      </c>
      <c r="V35" s="9">
        <f>VLOOKUP(A35,Formelhilfe!$A$9:$P$44,16,FALSE)</f>
        <v>0</v>
      </c>
      <c r="W35" s="11">
        <f t="shared" si="5"/>
        <v>0</v>
      </c>
    </row>
    <row r="36" spans="1:23" ht="20.25" customHeight="1" x14ac:dyDescent="0.5">
      <c r="A36" s="111" t="s">
        <v>103</v>
      </c>
      <c r="B36" s="95" t="str">
        <f>VLOOKUP(A36,'Wettkampf 1'!$B$10:$C$45,2,FALSE)</f>
        <v>Verein VI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 t="shared" si="0"/>
        <v>0</v>
      </c>
      <c r="J36" s="9">
        <f>VLOOKUP(A36,Formelhilfe!$A$9:$H$44,8,FALSE)</f>
        <v>0</v>
      </c>
      <c r="K36" s="10">
        <f t="shared" si="1"/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 t="shared" si="2"/>
        <v>0</v>
      </c>
      <c r="S36" s="9">
        <f>VLOOKUP(A36,Formelhilfe!$A$9:$O$44,15,FALSE)</f>
        <v>0</v>
      </c>
      <c r="T36" s="10">
        <f t="shared" si="3"/>
        <v>0</v>
      </c>
      <c r="U36" s="10">
        <f t="shared" si="4"/>
        <v>0</v>
      </c>
      <c r="V36" s="9">
        <f>VLOOKUP(A36,Formelhilfe!$A$9:$P$44,16,FALSE)</f>
        <v>0</v>
      </c>
      <c r="W36" s="11">
        <f t="shared" si="5"/>
        <v>0</v>
      </c>
    </row>
    <row r="37" spans="1:23" ht="20.25" customHeight="1" x14ac:dyDescent="0.5">
      <c r="A37" s="111" t="s">
        <v>104</v>
      </c>
      <c r="B37" s="95" t="str">
        <f>VLOOKUP(A37,'Wettkampf 1'!$B$10:$C$45,2,FALSE)</f>
        <v>Verein VI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 t="shared" si="0"/>
        <v>0</v>
      </c>
      <c r="J37" s="9">
        <f>VLOOKUP(A37,Formelhilfe!$A$9:$H$44,8,FALSE)</f>
        <v>0</v>
      </c>
      <c r="K37" s="10">
        <f t="shared" si="1"/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 t="shared" si="2"/>
        <v>0</v>
      </c>
      <c r="S37" s="9">
        <f>VLOOKUP(A37,Formelhilfe!$A$9:$O$44,15,FALSE)</f>
        <v>0</v>
      </c>
      <c r="T37" s="10">
        <f t="shared" si="3"/>
        <v>0</v>
      </c>
      <c r="U37" s="10">
        <f t="shared" si="4"/>
        <v>0</v>
      </c>
      <c r="V37" s="9">
        <f>VLOOKUP(A37,Formelhilfe!$A$9:$P$44,16,FALSE)</f>
        <v>0</v>
      </c>
      <c r="W37" s="11">
        <f t="shared" si="5"/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5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Lorup 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Spahnharrenstätte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Neuvrees 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Rastdorf 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Esterwegen 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Verein VI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105</v>
      </c>
    </row>
    <row r="9" spans="1:21" ht="15.5" x14ac:dyDescent="0.35">
      <c r="A9" s="111" t="s">
        <v>76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77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78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79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80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82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81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83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84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85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86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87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88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89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90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91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92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93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94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95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96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97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98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99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100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101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102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103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104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3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118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 t="shared" ref="J2:J7" si="0"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 t="shared" ref="R2:R7" si="1">SUM(K2:P2)</f>
        <v>0</v>
      </c>
      <c r="S2" s="5">
        <f>IF(Formelhilfe!P2&gt;0,T2/Formelhilfe!P2,0)</f>
        <v>0</v>
      </c>
      <c r="T2" s="6">
        <f t="shared" ref="T2:T7" si="2">SUM(C2:H2,K2:P2)</f>
        <v>0</v>
      </c>
    </row>
    <row r="3" spans="1:20" ht="23.25" customHeight="1" x14ac:dyDescent="0.45">
      <c r="A3" s="12"/>
      <c r="B3" s="111" t="s">
        <v>119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 t="shared" si="0"/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 t="shared" si="1"/>
        <v>0</v>
      </c>
      <c r="S3" s="5">
        <f>IF(Formelhilfe!P3&gt;0,T3/Formelhilfe!P3,0)</f>
        <v>0</v>
      </c>
      <c r="T3" s="6">
        <f t="shared" si="2"/>
        <v>0</v>
      </c>
    </row>
    <row r="4" spans="1:20" ht="23.25" customHeight="1" x14ac:dyDescent="0.45">
      <c r="A4" s="12"/>
      <c r="B4" s="111" t="s">
        <v>120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 t="shared" si="0"/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 t="shared" si="1"/>
        <v>0</v>
      </c>
      <c r="S4" s="5">
        <f>IF(Formelhilfe!P4&gt;0,T4/Formelhilfe!P4,0)</f>
        <v>0</v>
      </c>
      <c r="T4" s="6">
        <f t="shared" si="2"/>
        <v>0</v>
      </c>
    </row>
    <row r="5" spans="1:20" ht="23.25" customHeight="1" x14ac:dyDescent="0.45">
      <c r="A5" s="12"/>
      <c r="B5" s="111" t="s">
        <v>121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 t="shared" si="0"/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 t="shared" si="1"/>
        <v>0</v>
      </c>
      <c r="S5" s="5">
        <f>IF(Formelhilfe!P5&gt;0,T5/Formelhilfe!P5,0)</f>
        <v>0</v>
      </c>
      <c r="T5" s="6">
        <f t="shared" si="2"/>
        <v>0</v>
      </c>
    </row>
    <row r="6" spans="1:20" ht="23.25" customHeight="1" x14ac:dyDescent="0.45">
      <c r="A6" s="12"/>
      <c r="B6" s="111" t="s">
        <v>122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 t="shared" si="0"/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 t="shared" si="1"/>
        <v>0</v>
      </c>
      <c r="S6" s="5">
        <f>IF(Formelhilfe!P6&gt;0,T6/Formelhilfe!P6,0)</f>
        <v>0</v>
      </c>
      <c r="T6" s="6">
        <f t="shared" si="2"/>
        <v>0</v>
      </c>
    </row>
    <row r="7" spans="1:20" ht="23.25" customHeight="1" x14ac:dyDescent="0.45">
      <c r="A7" s="12"/>
      <c r="B7" s="111" t="s">
        <v>75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 t="shared" si="0"/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 t="shared" si="1"/>
        <v>0</v>
      </c>
      <c r="S7" s="5">
        <f>IF(Formelhilfe!P7&gt;0,T7/Formelhilfe!P7,0)</f>
        <v>0</v>
      </c>
      <c r="T7" s="6">
        <f t="shared" si="2"/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3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/</v>
      </c>
      <c r="Z1" s="167"/>
    </row>
    <row r="2" spans="1:29" ht="15" customHeight="1" x14ac:dyDescent="0.35">
      <c r="A2" s="93">
        <v>1</v>
      </c>
      <c r="B2" s="111" t="s">
        <v>118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119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120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121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122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75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76</v>
      </c>
      <c r="C10" s="95" t="str">
        <f>B2</f>
        <v>Lorup 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77</v>
      </c>
      <c r="C11" s="95" t="str">
        <f>B2</f>
        <v>Lorup 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78</v>
      </c>
      <c r="C12" s="95" t="str">
        <f>B2</f>
        <v>Lorup 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79</v>
      </c>
      <c r="C13" s="95" t="str">
        <f>B2</f>
        <v>Lorup 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Lorup 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Lorup 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80</v>
      </c>
      <c r="C16" s="95" t="str">
        <f>B3</f>
        <v>Spahnharrenstätte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82</v>
      </c>
      <c r="C17" s="95" t="str">
        <f>B3</f>
        <v>Spahnharrenstätte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81</v>
      </c>
      <c r="C18" s="95" t="str">
        <f>B3</f>
        <v>Spahnharrenstätte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83</v>
      </c>
      <c r="C19" s="95" t="str">
        <f>B3</f>
        <v>Spahnharrenstätte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Spahnharrenstätte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Spahnharrenstätte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84</v>
      </c>
      <c r="C22" s="95" t="str">
        <f>B4</f>
        <v>Neuvrees 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85</v>
      </c>
      <c r="C23" s="95" t="str">
        <f>B4</f>
        <v>Neuvrees 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86</v>
      </c>
      <c r="C24" s="95" t="str">
        <f>B4</f>
        <v>Neuvrees 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87</v>
      </c>
      <c r="C25" s="95" t="str">
        <f>B4</f>
        <v>Neuvrees 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Neuvrees 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Neuvrees 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88</v>
      </c>
      <c r="C28" s="95" t="str">
        <f>B5</f>
        <v>Rastdorf 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89</v>
      </c>
      <c r="C29" s="95" t="str">
        <f>B5</f>
        <v>Rastdorf 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90</v>
      </c>
      <c r="C30" s="95" t="str">
        <f>B5</f>
        <v>Rastdorf 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91</v>
      </c>
      <c r="C31" s="95" t="str">
        <f>B5</f>
        <v>Rastdorf 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92</v>
      </c>
      <c r="C32" s="95" t="str">
        <f>B5</f>
        <v>Rastdorf 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93</v>
      </c>
      <c r="C33" s="95" t="str">
        <f>B5</f>
        <v>Rastdorf 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94</v>
      </c>
      <c r="C34" s="95" t="str">
        <f>B6</f>
        <v>Esterwegen 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95</v>
      </c>
      <c r="C35" s="95" t="str">
        <f>B6</f>
        <v>Esterwegen 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96</v>
      </c>
      <c r="C36" s="95" t="str">
        <f>B6</f>
        <v>Esterwegen 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97</v>
      </c>
      <c r="C37" s="95" t="str">
        <f>B6</f>
        <v>Esterwegen 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98</v>
      </c>
      <c r="C38" s="95" t="str">
        <f>B6</f>
        <v>Esterwegen 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Esterwegen 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99</v>
      </c>
      <c r="C40" s="95" t="str">
        <f>B7</f>
        <v>Verein VI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100</v>
      </c>
      <c r="C41" s="95" t="str">
        <f>B7</f>
        <v>Verein VI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101</v>
      </c>
      <c r="C42" s="95" t="str">
        <f>B7</f>
        <v>Verein VI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102</v>
      </c>
      <c r="C43" s="95" t="str">
        <f>B7</f>
        <v>Verein VI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103</v>
      </c>
      <c r="C44" s="95" t="str">
        <f>B7</f>
        <v>Verein VI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104</v>
      </c>
      <c r="C45" s="95" t="str">
        <f>B7</f>
        <v>Verein VI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Lorup</v>
      </c>
      <c r="X1" s="170"/>
    </row>
    <row r="2" spans="1:29" x14ac:dyDescent="0.35">
      <c r="A2" s="106">
        <v>1</v>
      </c>
      <c r="B2" s="64" t="str">
        <f>'Wettkampf 1'!B2</f>
        <v>Lorup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Neuvrees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Rastdorf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Esterwegen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Spahnharrenstätte</v>
      </c>
      <c r="X1" s="170"/>
    </row>
    <row r="2" spans="1:29" x14ac:dyDescent="0.35">
      <c r="A2" s="106">
        <v>1</v>
      </c>
      <c r="B2" s="64" t="str">
        <f>'Wettkampf 1'!B2</f>
        <v>Lorup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Neuvrees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Rastdorf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Esterwegen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Neuvrees</v>
      </c>
      <c r="X1" s="170"/>
    </row>
    <row r="2" spans="1:29" x14ac:dyDescent="0.35">
      <c r="A2" s="106">
        <v>1</v>
      </c>
      <c r="B2" s="64" t="str">
        <f>'Wettkampf 1'!B2</f>
        <v>Lorup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Neuvrees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Rastdorf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Esterwegen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Rastdorf</v>
      </c>
      <c r="X1" s="170"/>
    </row>
    <row r="2" spans="1:29" x14ac:dyDescent="0.35">
      <c r="A2" s="106">
        <v>1</v>
      </c>
      <c r="B2" s="64" t="str">
        <f>'Wettkampf 1'!B2</f>
        <v>Lorup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Neuvrees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Rastdorf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Esterwegen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Ester-wegen</v>
      </c>
      <c r="X1" s="170"/>
    </row>
    <row r="2" spans="1:27" x14ac:dyDescent="0.35">
      <c r="A2" s="106">
        <v>1</v>
      </c>
      <c r="B2" s="64" t="str">
        <f>'Wettkampf 1'!B2</f>
        <v>Lorup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Spahnharrenstätte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Rastdorf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Esterwegen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/</v>
      </c>
      <c r="X1" s="170"/>
    </row>
    <row r="2" spans="1:27" x14ac:dyDescent="0.35">
      <c r="A2" s="106">
        <v>1</v>
      </c>
      <c r="B2" s="64" t="str">
        <f>'Wettkampf 1'!B2</f>
        <v>Lorup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Rastdorf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Esterwegen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Lorup</v>
      </c>
      <c r="X1" s="170"/>
    </row>
    <row r="2" spans="1:27" x14ac:dyDescent="0.35">
      <c r="A2" s="106">
        <v>1</v>
      </c>
      <c r="B2" s="64" t="str">
        <f>'Wettkampf 1'!B2</f>
        <v>Lorup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Spahnharrenstätte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Rastdorf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Esterwegen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Spahnharrenstätte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Spahnharrenstätte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Spahnharrenstätte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Spahnharrenstätte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Spahnharrenstätte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Spahnharrenstätte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Rastdorf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Rastdorf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Rastdorf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Rastdorf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Rastdorf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Rastdorf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Esterwegen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Esterwegen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Esterwegen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Esterwegen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Esterwegen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Esterwegen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2026-08-23T08:33:21Z</dcterms:modified>
</cp:coreProperties>
</file>