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 codeName="{DD97A8EA-9A9A-E61F-A557-7D5A7D7259C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Muster\Herren\"/>
    </mc:Choice>
  </mc:AlternateContent>
  <xr:revisionPtr revIDLastSave="0" documentId="13_ncr:1_{ADF515FD-7860-4787-BE87-603F570DDE35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20" i="2"/>
  <c r="C22" i="2"/>
  <c r="H45" i="17"/>
  <c r="M54" i="1"/>
  <c r="N54" i="1"/>
  <c r="O54" i="1"/>
  <c r="P54" i="1"/>
  <c r="Q54" i="1"/>
  <c r="L54" i="1"/>
  <c r="E54" i="1"/>
  <c r="F54" i="1"/>
  <c r="G54" i="1"/>
  <c r="H54" i="1"/>
  <c r="I54" i="1"/>
  <c r="D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6" i="18"/>
  <c r="B11" i="18"/>
  <c r="B10" i="18"/>
  <c r="B5" i="18"/>
  <c r="B36" i="18"/>
  <c r="B28" i="18"/>
  <c r="B12" i="18"/>
  <c r="B19" i="18"/>
  <c r="B29" i="18"/>
  <c r="B8" i="18"/>
  <c r="B20" i="18"/>
  <c r="B21" i="18"/>
  <c r="B4" i="18"/>
  <c r="B33" i="18"/>
  <c r="B37" i="18"/>
  <c r="B32" i="18"/>
  <c r="B25" i="18"/>
  <c r="B34" i="18"/>
  <c r="B15" i="18"/>
  <c r="B27" i="18"/>
  <c r="B16" i="18"/>
  <c r="B3" i="18"/>
  <c r="B13" i="18"/>
  <c r="B30" i="18"/>
  <c r="B9" i="18"/>
  <c r="B22" i="18"/>
  <c r="B14" i="18"/>
  <c r="B26" i="18"/>
  <c r="B35" i="18"/>
  <c r="B31" i="18"/>
  <c r="B17" i="18"/>
  <c r="B23" i="18"/>
  <c r="B24" i="18"/>
  <c r="B7" i="18"/>
  <c r="B2" i="18"/>
  <c r="C17" i="1" s="1"/>
  <c r="Q4" i="1"/>
  <c r="P4" i="1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19" i="18"/>
  <c r="C20" i="18"/>
  <c r="C7" i="18"/>
  <c r="C11" i="18"/>
  <c r="C12" i="18"/>
  <c r="C5" i="18"/>
  <c r="C13" i="18"/>
  <c r="C23" i="18"/>
  <c r="C36" i="18"/>
  <c r="C10" i="18"/>
  <c r="C25" i="18"/>
  <c r="C26" i="18"/>
  <c r="C17" i="18"/>
  <c r="C30" i="18"/>
  <c r="C18" i="18"/>
  <c r="C3" i="18"/>
  <c r="C24" i="18"/>
  <c r="C37" i="18"/>
  <c r="C4" i="18"/>
  <c r="C8" i="18"/>
  <c r="C34" i="18"/>
  <c r="C35" i="18"/>
  <c r="C21" i="18"/>
  <c r="C14" i="18"/>
  <c r="C6" i="18"/>
  <c r="C2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5" i="18"/>
  <c r="R15" i="18" s="1"/>
  <c r="R30" i="1" s="1"/>
  <c r="S13" i="18"/>
  <c r="R13" i="18" s="1"/>
  <c r="R28" i="1" s="1"/>
  <c r="S27" i="18"/>
  <c r="R27" i="18" s="1"/>
  <c r="R42" i="1" s="1"/>
  <c r="S17" i="18"/>
  <c r="R17" i="18" s="1"/>
  <c r="R32" i="1" s="1"/>
  <c r="S11" i="18"/>
  <c r="R11" i="18" s="1"/>
  <c r="R26" i="1" s="1"/>
  <c r="S8" i="18"/>
  <c r="R8" i="18" s="1"/>
  <c r="R23" i="1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4" i="18"/>
  <c r="R4" i="18" s="1"/>
  <c r="R19" i="1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R18" i="1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21" i="18"/>
  <c r="P32" i="18"/>
  <c r="P19" i="18"/>
  <c r="P12" i="18"/>
  <c r="P9" i="18"/>
  <c r="P26" i="18"/>
  <c r="P3" i="18"/>
  <c r="P8" i="18"/>
  <c r="P14" i="18"/>
  <c r="P29" i="18"/>
  <c r="P27" i="18"/>
  <c r="P7" i="18"/>
  <c r="P13" i="18"/>
  <c r="P10" i="18"/>
  <c r="P30" i="18"/>
  <c r="P37" i="18"/>
  <c r="P35" i="18"/>
  <c r="P31" i="18"/>
  <c r="P17" i="18"/>
  <c r="P20" i="18"/>
  <c r="P24" i="18"/>
  <c r="P5" i="18"/>
  <c r="P34" i="18"/>
  <c r="P36" i="18"/>
  <c r="P22" i="18"/>
  <c r="P16" i="18"/>
  <c r="P6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1" i="18"/>
  <c r="D23" i="18"/>
  <c r="D25" i="18"/>
  <c r="D18" i="18"/>
  <c r="D4" i="18"/>
  <c r="D6" i="18"/>
  <c r="D32" i="18"/>
  <c r="D19" i="18"/>
  <c r="D12" i="18"/>
  <c r="D9" i="18"/>
  <c r="D26" i="18"/>
  <c r="D3" i="18"/>
  <c r="D8" i="18"/>
  <c r="D16" i="18"/>
  <c r="D31" i="18"/>
  <c r="D20" i="18"/>
  <c r="D5" i="18"/>
  <c r="D36" i="18"/>
  <c r="D17" i="18"/>
  <c r="D24" i="18"/>
  <c r="D34" i="18"/>
  <c r="D29" i="18"/>
  <c r="D10" i="18"/>
  <c r="D35" i="18"/>
  <c r="D27" i="18"/>
  <c r="D30" i="18"/>
  <c r="D7" i="18"/>
  <c r="D37" i="18"/>
  <c r="D22" i="18"/>
  <c r="D13" i="18"/>
  <c r="D2" i="18"/>
  <c r="D14" i="18"/>
  <c r="D15" i="18"/>
  <c r="L16" i="18"/>
  <c r="L35" i="18"/>
  <c r="L29" i="18"/>
  <c r="L6" i="18"/>
  <c r="L21" i="18"/>
  <c r="L27" i="18"/>
  <c r="L7" i="18"/>
  <c r="L13" i="18"/>
  <c r="L10" i="18"/>
  <c r="L30" i="18"/>
  <c r="L37" i="18"/>
  <c r="L22" i="18"/>
  <c r="L28" i="18"/>
  <c r="L33" i="18"/>
  <c r="L11" i="18"/>
  <c r="L23" i="18"/>
  <c r="L25" i="18"/>
  <c r="L18" i="18"/>
  <c r="L4" i="18"/>
  <c r="L32" i="18"/>
  <c r="L19" i="18"/>
  <c r="L12" i="18"/>
  <c r="L9" i="18"/>
  <c r="L26" i="18"/>
  <c r="L3" i="18"/>
  <c r="L8" i="18"/>
  <c r="L31" i="18"/>
  <c r="L17" i="18"/>
  <c r="L20" i="18"/>
  <c r="L24" i="18"/>
  <c r="L5" i="18"/>
  <c r="L34" i="18"/>
  <c r="L36" i="18"/>
  <c r="L2" i="18"/>
  <c r="L15" i="18"/>
  <c r="L14" i="18"/>
  <c r="E16" i="18"/>
  <c r="E31" i="18"/>
  <c r="E20" i="18"/>
  <c r="E5" i="18"/>
  <c r="E36" i="18"/>
  <c r="E17" i="18"/>
  <c r="E24" i="18"/>
  <c r="E34" i="18"/>
  <c r="E35" i="18"/>
  <c r="E29" i="18"/>
  <c r="E27" i="18"/>
  <c r="E7" i="18"/>
  <c r="E13" i="18"/>
  <c r="E10" i="18"/>
  <c r="E30" i="18"/>
  <c r="E37" i="18"/>
  <c r="E22" i="18"/>
  <c r="E21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12" i="18"/>
  <c r="E8" i="18"/>
  <c r="E14" i="18"/>
  <c r="E6" i="18"/>
  <c r="E2" i="18"/>
  <c r="E15" i="18"/>
  <c r="O29" i="18"/>
  <c r="O27" i="18"/>
  <c r="O7" i="18"/>
  <c r="O13" i="18"/>
  <c r="O10" i="18"/>
  <c r="O30" i="18"/>
  <c r="O37" i="18"/>
  <c r="O35" i="18"/>
  <c r="O28" i="18"/>
  <c r="O33" i="18"/>
  <c r="O11" i="18"/>
  <c r="O23" i="18"/>
  <c r="O25" i="18"/>
  <c r="O18" i="18"/>
  <c r="O4" i="18"/>
  <c r="O21" i="18"/>
  <c r="O16" i="18"/>
  <c r="O31" i="18"/>
  <c r="O20" i="18"/>
  <c r="O5" i="18"/>
  <c r="O36" i="18"/>
  <c r="O17" i="18"/>
  <c r="O24" i="18"/>
  <c r="O34" i="18"/>
  <c r="O22" i="18"/>
  <c r="O32" i="18"/>
  <c r="O26" i="18"/>
  <c r="O19" i="18"/>
  <c r="O3" i="18"/>
  <c r="O12" i="18"/>
  <c r="O8" i="18"/>
  <c r="O9" i="18"/>
  <c r="O14" i="18"/>
  <c r="O6" i="18"/>
  <c r="O15" i="18"/>
  <c r="O2" i="18"/>
  <c r="H28" i="18"/>
  <c r="H33" i="18"/>
  <c r="H11" i="18"/>
  <c r="H23" i="18"/>
  <c r="H25" i="18"/>
  <c r="H18" i="18"/>
  <c r="H4" i="18"/>
  <c r="H35" i="18"/>
  <c r="H32" i="18"/>
  <c r="H19" i="18"/>
  <c r="H12" i="18"/>
  <c r="H9" i="18"/>
  <c r="H26" i="18"/>
  <c r="H3" i="18"/>
  <c r="H8" i="18"/>
  <c r="H21" i="18"/>
  <c r="H16" i="18"/>
  <c r="H31" i="18"/>
  <c r="H20" i="18"/>
  <c r="H5" i="18"/>
  <c r="H36" i="18"/>
  <c r="H17" i="18"/>
  <c r="H24" i="18"/>
  <c r="H34" i="18"/>
  <c r="H7" i="18"/>
  <c r="H37" i="18"/>
  <c r="H13" i="18"/>
  <c r="H22" i="18"/>
  <c r="H29" i="18"/>
  <c r="H10" i="18"/>
  <c r="H30" i="18"/>
  <c r="H27" i="18"/>
  <c r="H2" i="18"/>
  <c r="H14" i="18"/>
  <c r="H6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1" i="18"/>
  <c r="F23" i="18"/>
  <c r="F25" i="18"/>
  <c r="F18" i="18"/>
  <c r="F4" i="18"/>
  <c r="F32" i="18"/>
  <c r="F19" i="18"/>
  <c r="F12" i="18"/>
  <c r="F9" i="18"/>
  <c r="F26" i="18"/>
  <c r="F3" i="18"/>
  <c r="F8" i="18"/>
  <c r="F35" i="18"/>
  <c r="F16" i="18"/>
  <c r="F31" i="18"/>
  <c r="F20" i="18"/>
  <c r="F5" i="18"/>
  <c r="F36" i="18"/>
  <c r="F17" i="18"/>
  <c r="F24" i="18"/>
  <c r="F34" i="18"/>
  <c r="F21" i="18"/>
  <c r="F13" i="18"/>
  <c r="F22" i="18"/>
  <c r="F29" i="18"/>
  <c r="F10" i="18"/>
  <c r="F27" i="18"/>
  <c r="F30" i="18"/>
  <c r="F37" i="18"/>
  <c r="F7" i="18"/>
  <c r="F2" i="18"/>
  <c r="F15" i="18"/>
  <c r="F14" i="18"/>
  <c r="G21" i="18"/>
  <c r="G16" i="18"/>
  <c r="G31" i="18"/>
  <c r="G20" i="18"/>
  <c r="G5" i="18"/>
  <c r="G36" i="18"/>
  <c r="G17" i="18"/>
  <c r="G24" i="18"/>
  <c r="G34" i="18"/>
  <c r="G15" i="18"/>
  <c r="G29" i="18"/>
  <c r="G27" i="18"/>
  <c r="G7" i="18"/>
  <c r="G13" i="18"/>
  <c r="G10" i="18"/>
  <c r="G30" i="18"/>
  <c r="G37" i="18"/>
  <c r="G22" i="18"/>
  <c r="G28" i="18"/>
  <c r="G33" i="18"/>
  <c r="G11" i="18"/>
  <c r="G23" i="18"/>
  <c r="G25" i="18"/>
  <c r="G18" i="18"/>
  <c r="G4" i="18"/>
  <c r="G12" i="18"/>
  <c r="G8" i="18"/>
  <c r="G9" i="18"/>
  <c r="G32" i="18"/>
  <c r="G26" i="18"/>
  <c r="G19" i="18"/>
  <c r="G35" i="18"/>
  <c r="G3" i="18"/>
  <c r="G14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21" i="18"/>
  <c r="N32" i="18"/>
  <c r="N19" i="18"/>
  <c r="N12" i="18"/>
  <c r="N9" i="18"/>
  <c r="N26" i="18"/>
  <c r="N3" i="18"/>
  <c r="N8" i="18"/>
  <c r="N29" i="18"/>
  <c r="N27" i="18"/>
  <c r="N7" i="18"/>
  <c r="N13" i="18"/>
  <c r="N10" i="18"/>
  <c r="N30" i="18"/>
  <c r="N37" i="18"/>
  <c r="N22" i="18"/>
  <c r="N16" i="18"/>
  <c r="N36" i="18"/>
  <c r="N31" i="18"/>
  <c r="N17" i="18"/>
  <c r="N20" i="18"/>
  <c r="N24" i="18"/>
  <c r="N5" i="18"/>
  <c r="N34" i="18"/>
  <c r="N14" i="18"/>
  <c r="N2" i="18"/>
  <c r="N15" i="18"/>
  <c r="N6" i="18"/>
  <c r="Q28" i="18"/>
  <c r="Q33" i="18"/>
  <c r="Q11" i="18"/>
  <c r="Q23" i="18"/>
  <c r="Q25" i="18"/>
  <c r="Q18" i="18"/>
  <c r="Q4" i="18"/>
  <c r="Q21" i="18"/>
  <c r="Q32" i="18"/>
  <c r="Q19" i="18"/>
  <c r="Q12" i="18"/>
  <c r="Q9" i="18"/>
  <c r="Q26" i="18"/>
  <c r="Q3" i="18"/>
  <c r="Q8" i="18"/>
  <c r="Q22" i="18"/>
  <c r="Q29" i="18"/>
  <c r="Q27" i="18"/>
  <c r="Q7" i="18"/>
  <c r="Q13" i="18"/>
  <c r="Q10" i="18"/>
  <c r="Q30" i="18"/>
  <c r="Q37" i="18"/>
  <c r="Q35" i="18"/>
  <c r="Q31" i="18"/>
  <c r="Q17" i="18"/>
  <c r="Q20" i="18"/>
  <c r="Q24" i="18"/>
  <c r="Q5" i="18"/>
  <c r="Q34" i="18"/>
  <c r="Q16" i="18"/>
  <c r="Q36" i="18"/>
  <c r="Q14" i="18"/>
  <c r="Q6" i="18"/>
  <c r="Q2" i="18"/>
  <c r="Q15" i="18"/>
  <c r="M16" i="18"/>
  <c r="M31" i="18"/>
  <c r="M20" i="18"/>
  <c r="M5" i="18"/>
  <c r="M36" i="18"/>
  <c r="M17" i="18"/>
  <c r="M24" i="18"/>
  <c r="M34" i="18"/>
  <c r="M22" i="18"/>
  <c r="M29" i="18"/>
  <c r="M27" i="18"/>
  <c r="M7" i="18"/>
  <c r="M13" i="18"/>
  <c r="M10" i="18"/>
  <c r="M30" i="18"/>
  <c r="M37" i="18"/>
  <c r="M35" i="18"/>
  <c r="M32" i="18"/>
  <c r="M19" i="18"/>
  <c r="M12" i="18"/>
  <c r="M9" i="18"/>
  <c r="M26" i="18"/>
  <c r="M3" i="18"/>
  <c r="M8" i="18"/>
  <c r="M14" i="18"/>
  <c r="M28" i="18"/>
  <c r="M25" i="18"/>
  <c r="M33" i="18"/>
  <c r="M18" i="18"/>
  <c r="M11" i="18"/>
  <c r="M4" i="18"/>
  <c r="M23" i="18"/>
  <c r="M21" i="18"/>
  <c r="M6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6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5" i="18"/>
  <c r="L47" i="1"/>
  <c r="K2" i="18"/>
  <c r="W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7" i="18"/>
  <c r="W20" i="18"/>
  <c r="W11" i="18"/>
  <c r="W36" i="18"/>
  <c r="W13" i="18"/>
  <c r="K19" i="18"/>
  <c r="W9" i="18"/>
  <c r="K24" i="18"/>
  <c r="M33" i="1"/>
  <c r="G36" i="1"/>
  <c r="W29" i="18"/>
  <c r="W23" i="18"/>
  <c r="I34" i="1"/>
  <c r="K5" i="18"/>
  <c r="W18" i="18"/>
  <c r="W7" i="18"/>
  <c r="W32" i="18"/>
  <c r="W16" i="18"/>
  <c r="W26" i="18"/>
  <c r="M19" i="1"/>
  <c r="E31" i="1"/>
  <c r="T16" i="18"/>
  <c r="T12" i="18"/>
  <c r="W25" i="18"/>
  <c r="W27" i="18"/>
  <c r="W24" i="18"/>
  <c r="W28" i="18"/>
  <c r="W37" i="18"/>
  <c r="W8" i="18"/>
  <c r="T8" i="18"/>
  <c r="W30" i="18"/>
  <c r="W4" i="18"/>
  <c r="G27" i="1"/>
  <c r="K17" i="18"/>
  <c r="W5" i="18"/>
  <c r="L22" i="1"/>
  <c r="T28" i="18"/>
  <c r="T10" i="18"/>
  <c r="T20" i="18"/>
  <c r="T4" i="18"/>
  <c r="T36" i="18"/>
  <c r="T26" i="18"/>
  <c r="T11" i="18"/>
  <c r="T37" i="18"/>
  <c r="T13" i="18"/>
  <c r="T29" i="18"/>
  <c r="T23" i="18"/>
  <c r="L40" i="1"/>
  <c r="L25" i="1"/>
  <c r="W12" i="18"/>
  <c r="T7" i="18"/>
  <c r="T17" i="18"/>
  <c r="L46" i="1"/>
  <c r="T9" i="18"/>
  <c r="M22" i="1"/>
  <c r="I29" i="1"/>
  <c r="T19" i="18"/>
  <c r="W19" i="18"/>
  <c r="T22" i="18"/>
  <c r="W22" i="18"/>
  <c r="T18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3" i="18"/>
  <c r="K28" i="18"/>
  <c r="W3" i="18"/>
  <c r="K33" i="18"/>
  <c r="K30" i="18"/>
  <c r="K3" i="18"/>
  <c r="K4" i="18"/>
  <c r="K16" i="18"/>
  <c r="K37" i="18"/>
  <c r="K11" i="18"/>
  <c r="K25" i="18"/>
  <c r="K9" i="18"/>
  <c r="K23" i="18"/>
  <c r="K18" i="18"/>
  <c r="K20" i="18"/>
  <c r="K36" i="18"/>
  <c r="K22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U36" i="1" l="1"/>
  <c r="U41" i="1"/>
  <c r="S54" i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R8" i="1" s="1"/>
  <c r="O3" i="17"/>
  <c r="Q3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J21" i="1" s="1"/>
  <c r="D3" i="19"/>
  <c r="T3" i="19" s="1"/>
  <c r="J34" i="18"/>
  <c r="I34" i="18" s="1"/>
  <c r="J49" i="1" s="1"/>
  <c r="U25" i="1"/>
  <c r="U47" i="1"/>
  <c r="J14" i="18"/>
  <c r="I14" i="18" s="1"/>
  <c r="J29" i="1" s="1"/>
  <c r="J9" i="18"/>
  <c r="I9" i="18" s="1"/>
  <c r="J24" i="1" s="1"/>
  <c r="J27" i="18"/>
  <c r="I27" i="18" s="1"/>
  <c r="J42" i="1" s="1"/>
  <c r="J36" i="18"/>
  <c r="I36" i="18" s="1"/>
  <c r="J51" i="1" s="1"/>
  <c r="J13" i="18"/>
  <c r="I13" i="18" s="1"/>
  <c r="J28" i="1" s="1"/>
  <c r="J15" i="18"/>
  <c r="I15" i="18" s="1"/>
  <c r="J30" i="1" s="1"/>
  <c r="J25" i="18"/>
  <c r="I25" i="18" s="1"/>
  <c r="J40" i="1" s="1"/>
  <c r="J12" i="18"/>
  <c r="I12" i="18" s="1"/>
  <c r="J27" i="1" s="1"/>
  <c r="J5" i="18"/>
  <c r="I5" i="18" s="1"/>
  <c r="J20" i="1" s="1"/>
  <c r="J11" i="18"/>
  <c r="I11" i="18" s="1"/>
  <c r="J26" i="1" s="1"/>
  <c r="J28" i="18"/>
  <c r="I28" i="18" s="1"/>
  <c r="J43" i="1" s="1"/>
  <c r="J21" i="18"/>
  <c r="I21" i="18" s="1"/>
  <c r="J36" i="1" s="1"/>
  <c r="J2" i="18"/>
  <c r="I2" i="18" s="1"/>
  <c r="U26" i="1"/>
  <c r="U46" i="1"/>
  <c r="U44" i="1"/>
  <c r="U37" i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8" i="18"/>
  <c r="I8" i="18" s="1"/>
  <c r="J23" i="1" s="1"/>
  <c r="J3" i="18"/>
  <c r="I3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7" i="18"/>
  <c r="I7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I3" i="19" s="1"/>
  <c r="D5" i="19"/>
  <c r="C4" i="17"/>
  <c r="H4" i="17" s="1"/>
  <c r="I4" i="19" s="1"/>
  <c r="D4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V37" i="1" l="1"/>
  <c r="V36" i="1"/>
  <c r="V42" i="1"/>
  <c r="P2" i="17"/>
  <c r="S2" i="19" s="1"/>
  <c r="S16" i="18"/>
  <c r="R16" i="18" s="1"/>
  <c r="R31" i="1" s="1"/>
  <c r="S2" i="18"/>
  <c r="R2" i="18" s="1"/>
  <c r="R17" i="1" s="1"/>
  <c r="S30" i="18"/>
  <c r="R30" i="18" s="1"/>
  <c r="R45" i="1" s="1"/>
  <c r="S34" i="18"/>
  <c r="R34" i="18" s="1"/>
  <c r="R49" i="1" s="1"/>
  <c r="S6" i="18"/>
  <c r="R6" i="18" s="1"/>
  <c r="R21" i="1" s="1"/>
  <c r="S37" i="18"/>
  <c r="R37" i="18" s="1"/>
  <c r="R52" i="1" s="1"/>
  <c r="S7" i="18"/>
  <c r="R7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0" i="18"/>
  <c r="U10" i="18" s="1"/>
  <c r="T25" i="1" s="1"/>
  <c r="J3" i="19"/>
  <c r="J7" i="1" s="1"/>
  <c r="V29" i="1"/>
  <c r="V15" i="18"/>
  <c r="U15" i="18" s="1"/>
  <c r="T30" i="1" s="1"/>
  <c r="V35" i="18"/>
  <c r="U35" i="18" s="1"/>
  <c r="T50" i="1" s="1"/>
  <c r="V9" i="18"/>
  <c r="U9" i="18" s="1"/>
  <c r="T24" i="1" s="1"/>
  <c r="V40" i="1"/>
  <c r="V26" i="1"/>
  <c r="V48" i="1"/>
  <c r="S12" i="18"/>
  <c r="R12" i="18" s="1"/>
  <c r="R27" i="1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11" i="18"/>
  <c r="U11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T20" i="1" s="1"/>
  <c r="V13" i="18"/>
  <c r="U13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T19" i="1" s="1"/>
  <c r="V8" i="18"/>
  <c r="U8" i="18" s="1"/>
  <c r="T23" i="1" s="1"/>
  <c r="V23" i="18"/>
  <c r="U23" i="18" s="1"/>
  <c r="T38" i="1" s="1"/>
  <c r="V29" i="18"/>
  <c r="U29" i="18" s="1"/>
  <c r="T44" i="1" s="1"/>
  <c r="V3" i="18"/>
  <c r="U3" i="18" s="1"/>
  <c r="T18" i="1" s="1"/>
  <c r="V14" i="18"/>
  <c r="U14" i="18" s="1"/>
  <c r="T29" i="1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T4" i="19"/>
  <c r="E7" i="1"/>
  <c r="K7" i="1" s="1"/>
  <c r="T5" i="19"/>
  <c r="E8" i="1"/>
  <c r="K8" i="1" s="1"/>
  <c r="J5" i="19"/>
  <c r="J7" i="19"/>
  <c r="T7" i="19"/>
  <c r="J10" i="1"/>
  <c r="P9" i="17"/>
  <c r="V12" i="18" s="1"/>
  <c r="U12" i="18" s="1"/>
  <c r="T27" i="1" s="1"/>
  <c r="P4" i="17"/>
  <c r="S4" i="19" s="1"/>
  <c r="R54" i="1" l="1"/>
  <c r="T7" i="1"/>
  <c r="S7" i="19"/>
  <c r="T11" i="1" s="1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2" i="18"/>
  <c r="U2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T9" i="1"/>
  <c r="J9" i="1"/>
  <c r="J8" i="1"/>
  <c r="J11" i="1"/>
  <c r="E13" i="1"/>
  <c r="J6" i="1" l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<sst xmlns="http://schemas.openxmlformats.org/spreadsheetml/2006/main" count="496" uniqueCount="127">
  <si>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</si>
  <si>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</si>
  <si>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</si>
  <si>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</si>
  <si>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</si>
  <si>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</si>
  <si>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</si>
  <si>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</si>
  <si>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</si>
  <si>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</si>
  <si>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</si>
  <si>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</si>
  <si>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</si>
  <si>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</si>
  <si>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</si>
  <si>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</si>
  <si>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</si>
  <si>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</si>
  <si>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</si>
  <si>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</si>
  <si>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</si>
  <si>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</si>
  <si>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</si>
  <si>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</si>
  <si>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</si>
  <si>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</si>
  <si>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</si>
  <si>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</si>
  <si>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</si>
  <si>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</si>
  <si>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</si>
  <si>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</si>
  <si>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</si>
  <si>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</si>
  <si>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</si>
  <si>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</si>
  <si>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</si>
  <si>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</si>
  <si>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</si>
  <si>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</si>
  <si>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</si>
  <si>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</si>
  <si>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</si>
  <si>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</si>
  <si>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</si>
  <si>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</si>
  <si>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</si>
  <si>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</si>
  <si>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</si>
  <si>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</si>
  <si>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</si>
  <si>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</si>
  <si>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</si>
  <si>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</si>
  <si>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</si>
  <si>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</si>
  <si>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</si>
  <si>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</si>
  <si>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</si>
  <si>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</si>
  <si>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</si>
  <si>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</si>
  <si>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</si>
  <si>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</si>
  <si>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</si>
  <si>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</si>
  <si>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</si>
  <si>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</si>
  <si>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</si>
  <si>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</si>
  <si>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</si>
  <si>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</si>
  <si>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</si>
  <si>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</si>
  <si>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</si>
  <si>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</si>
  <si>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</si>
  <si>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</si>
  <si>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</si>
  <si>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</si>
  <si>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</si>
  <si>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</si>
  <si>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</si>
  <si>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13</t>
  </si>
  <si>
    <t>Schütze 14</t>
  </si>
  <si>
    <t>Schütze 15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</si>
  <si>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</si>
  <si>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</si>
  <si>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</si>
  <si>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</si>
  <si>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</si>
  <si>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</si>
  <si>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</si>
  <si>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</si>
  <si>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</si>
  <si>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</si>
  <si>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</si>
  <si>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</si>
  <si>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</si>
  <si>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</si>
  <si>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</si>
  <si>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</si>
  <si>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</si>
  <si>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</si>
  <si>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</si>
  <si>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</si>
  <si>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</si>
  <si>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</si>
  <si>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</si>
  <si>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02.11.25</t>
  </si>
  <si>
    <t>30.11.25</t>
  </si>
  <si>
    <t>18.01.26</t>
  </si>
  <si>
    <t>01.02.26</t>
  </si>
  <si>
    <t>15.02.26</t>
  </si>
  <si>
    <t>01.03.26</t>
  </si>
  <si>
    <t>15.03.26</t>
  </si>
  <si>
    <t>12.04.26</t>
  </si>
  <si>
    <t>Neubörger</t>
  </si>
  <si>
    <t>Lahn</t>
  </si>
  <si>
    <t>Werlte</t>
  </si>
  <si>
    <t>Werlte II</t>
  </si>
  <si>
    <t>Sögel I</t>
  </si>
  <si>
    <t>Werlte III</t>
  </si>
  <si>
    <t>Sögel III</t>
  </si>
  <si>
    <t>Neubörger I</t>
  </si>
  <si>
    <t>Lahn II</t>
  </si>
  <si>
    <t>Sögel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</si>
</sst>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P1" sqref="P1:Q1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67</v>
      </c>
      <c r="L1" s="160"/>
      <c r="M1" s="159" t="s">
        <v>17</v>
      </c>
      <c r="N1" s="159"/>
      <c r="O1" s="159"/>
      <c r="P1" s="158" t="s">
        <v>16</v>
      </c>
      <c r="Q1" s="158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105</v>
      </c>
      <c r="E3" s="116" t="s">
        <v>106</v>
      </c>
      <c r="F3" s="116" t="s">
        <v>107</v>
      </c>
      <c r="G3" s="116" t="s">
        <v>108</v>
      </c>
      <c r="H3" s="116" t="s">
        <v>109</v>
      </c>
      <c r="I3" s="116" t="s">
        <v>110</v>
      </c>
      <c r="J3" s="161" t="s">
        <v>1</v>
      </c>
      <c r="K3" s="161"/>
      <c r="L3" s="116" t="s">
        <v>111</v>
      </c>
      <c r="M3" s="116" t="s">
        <v>112</v>
      </c>
      <c r="N3" s="116" t="s">
        <v>113</v>
      </c>
      <c r="O3" s="116" t="s">
        <v>114</v>
      </c>
      <c r="P3" s="116" t="s">
        <v>115</v>
      </c>
      <c r="Q3" s="116" t="s">
        <v>116</v>
      </c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25">
      <c r="A4" s="29" t="s">
        <v>2</v>
      </c>
      <c r="B4" s="149" t="s">
        <v>47</v>
      </c>
      <c r="C4" s="150"/>
      <c r="D4" s="30" t="s">
        <v>119</v>
      </c>
      <c r="E4" s="30" t="s">
        <v>126</v>
      </c>
      <c r="F4" s="30" t="s">
        <v>119</v>
      </c>
      <c r="G4" s="30" t="s">
        <v>126</v>
      </c>
      <c r="H4" s="30" t="s">
        <v>117</v>
      </c>
      <c r="I4" s="30" t="s">
        <v>118</v>
      </c>
      <c r="J4" s="29" t="s">
        <v>0</v>
      </c>
      <c r="K4" s="31" t="s">
        <v>4</v>
      </c>
      <c r="L4" s="30" t="str">
        <f t="shared" ref="L4:Q4" si="0">D4</f>
        <v>Werlte</v>
      </c>
      <c r="M4" s="30" t="str">
        <f t="shared" si="0"/>
        <v>Sögel</v>
      </c>
      <c r="N4" s="30" t="str">
        <f t="shared" si="0"/>
        <v>Werlte</v>
      </c>
      <c r="O4" s="30" t="str">
        <f t="shared" si="0"/>
        <v>Sögel</v>
      </c>
      <c r="P4" s="30" t="str">
        <f t="shared" si="0"/>
        <v>Neubörger</v>
      </c>
      <c r="Q4" s="30" t="str">
        <f t="shared" si="0"/>
        <v>Lahn</v>
      </c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25">
      <c r="A6" s="35">
        <v>1</v>
      </c>
      <c r="B6" s="152" t="str">
        <f>'Übersicht Gruppen'!B2</f>
        <v>Werlte II</v>
      </c>
      <c r="C6" s="153"/>
      <c r="D6" s="36">
        <f>'Übersicht Gruppen'!C2</f>
        <v>0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0</v>
      </c>
      <c r="V6" s="157"/>
    </row>
    <row r="7" spans="1:22" ht="20.25" customHeight="1" x14ac:dyDescent="0.25">
      <c r="A7" s="39">
        <v>2</v>
      </c>
      <c r="B7" s="154" t="str">
        <f>'Übersicht Gruppen'!B3</f>
        <v>Sögel I</v>
      </c>
      <c r="C7" s="155"/>
      <c r="D7" s="40">
        <f>'Übersicht Gruppen'!C3</f>
        <v>0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1"/>
        <v>0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0</v>
      </c>
      <c r="U7" s="42">
        <f t="shared" ref="U7:U11" si="3">SUM(S7+K7)</f>
        <v>0</v>
      </c>
      <c r="V7" s="42">
        <f>(U6-U7)*-1</f>
        <v>0</v>
      </c>
    </row>
    <row r="8" spans="1:22" ht="20.25" customHeight="1" x14ac:dyDescent="0.25">
      <c r="A8" s="43">
        <v>3</v>
      </c>
      <c r="B8" s="152" t="str">
        <f>'Übersicht Gruppen'!B4</f>
        <v>Werlte III</v>
      </c>
      <c r="C8" s="153"/>
      <c r="D8" s="36">
        <f>'Übersicht Gruppen'!C4</f>
        <v>0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0</v>
      </c>
      <c r="U8" s="38">
        <f t="shared" si="3"/>
        <v>0</v>
      </c>
      <c r="V8" s="38">
        <f t="shared" ref="V8:V11" si="4">(U7-U8)*-1</f>
        <v>0</v>
      </c>
    </row>
    <row r="9" spans="1:22" ht="20.25" customHeight="1" x14ac:dyDescent="0.25">
      <c r="A9" s="29">
        <v>4</v>
      </c>
      <c r="B9" s="154" t="str">
        <f>'Übersicht Gruppen'!B5</f>
        <v>Sögel III</v>
      </c>
      <c r="C9" s="155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0</v>
      </c>
    </row>
    <row r="10" spans="1:22" ht="20.25" customHeight="1" x14ac:dyDescent="0.25">
      <c r="A10" s="44">
        <v>5</v>
      </c>
      <c r="B10" s="152" t="str">
        <f>'Übersicht Gruppen'!B6</f>
        <v>Neubörger I</v>
      </c>
      <c r="C10" s="153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25">
      <c r="A11" s="45">
        <v>6</v>
      </c>
      <c r="B11" s="154" t="str">
        <f>'Übersicht Gruppen'!B7</f>
        <v>Lahn II</v>
      </c>
      <c r="C11" s="15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0</v>
      </c>
      <c r="K13" s="38">
        <f>SUM(K6:K11)/6</f>
        <v>0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0</v>
      </c>
      <c r="U13" s="38">
        <f t="shared" si="5"/>
        <v>0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25">
      <c r="A17" s="50">
        <v>1</v>
      </c>
      <c r="B17" s="54" t="str">
        <f>'Übersicht Schützen'!A2</f>
        <v>Schütze 1</v>
      </c>
      <c r="C17" s="91" t="str">
        <f>'Übersicht Schützen'!B2</f>
        <v>Werlte II</v>
      </c>
      <c r="D17" s="55">
        <f>'Übersicht Schützen'!C2</f>
        <v>0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0</v>
      </c>
      <c r="K17" s="38">
        <f>SUM(D17:I17)</f>
        <v>0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0</v>
      </c>
      <c r="U17" s="38">
        <f>SUM(K17+S17)</f>
        <v>0</v>
      </c>
      <c r="V17" s="157"/>
    </row>
    <row r="18" spans="1:22" s="51" customFormat="1" ht="18" customHeight="1" x14ac:dyDescent="0.25">
      <c r="A18" s="29">
        <v>2</v>
      </c>
      <c r="B18" s="57" t="str">
        <f>'Übersicht Schützen'!A3</f>
        <v>Schütze 2</v>
      </c>
      <c r="C18" s="92" t="str">
        <f>'Übersicht Schützen'!B3</f>
        <v>Werlte II</v>
      </c>
      <c r="D18" s="58">
        <f>'Übersicht Schützen'!C3</f>
        <v>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0</v>
      </c>
      <c r="K18" s="42">
        <f>SUM(D18:I18)</f>
        <v>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0</v>
      </c>
      <c r="U18" s="42">
        <f t="shared" ref="U18:U52" si="7">SUM(K18+S18)</f>
        <v>0</v>
      </c>
      <c r="V18" s="42">
        <f>(U17-U18)*-1</f>
        <v>0</v>
      </c>
    </row>
    <row r="19" spans="1:22" s="51" customFormat="1" ht="18" customHeight="1" x14ac:dyDescent="0.25">
      <c r="A19" s="50">
        <v>3</v>
      </c>
      <c r="B19" s="54" t="str">
        <f>'Übersicht Schützen'!A4</f>
        <v>Schütze 3</v>
      </c>
      <c r="C19" s="91" t="str">
        <f>'Übersicht Schützen'!B4</f>
        <v>Werlte II</v>
      </c>
      <c r="D19" s="55">
        <f>'Übersicht Schützen'!C4</f>
        <v>0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0</v>
      </c>
      <c r="K19" s="38">
        <f t="shared" ref="K19:K52" si="8">SUM(D19:I19)</f>
        <v>0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0</v>
      </c>
      <c r="U19" s="38">
        <f t="shared" si="7"/>
        <v>0</v>
      </c>
      <c r="V19" s="38">
        <f t="shared" ref="V19:V46" si="9">(U18-U19)*-1</f>
        <v>0</v>
      </c>
    </row>
    <row r="20" spans="1:22" s="51" customFormat="1" ht="18" customHeight="1" x14ac:dyDescent="0.25">
      <c r="A20" s="52">
        <v>4</v>
      </c>
      <c r="B20" s="57" t="str">
        <f>'Übersicht Schützen'!A5</f>
        <v>Schütze 4</v>
      </c>
      <c r="C20" s="92" t="str">
        <f>'Übersicht Schützen'!B5</f>
        <v>Werlte II</v>
      </c>
      <c r="D20" s="58">
        <f>'Übersicht Schützen'!C5</f>
        <v>0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0</v>
      </c>
      <c r="K20" s="42">
        <f t="shared" si="8"/>
        <v>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0</v>
      </c>
      <c r="U20" s="42">
        <f t="shared" si="7"/>
        <v>0</v>
      </c>
      <c r="V20" s="42">
        <f t="shared" si="9"/>
        <v>0</v>
      </c>
    </row>
    <row r="21" spans="1:22" s="51" customFormat="1" ht="18" customHeight="1" x14ac:dyDescent="0.25">
      <c r="A21" s="43">
        <v>5</v>
      </c>
      <c r="B21" s="54" t="str">
        <f>'Übersicht Schützen'!A6</f>
        <v>Schütze 5</v>
      </c>
      <c r="C21" s="91" t="str">
        <f>'Übersicht Schützen'!B6</f>
        <v>Werlte II</v>
      </c>
      <c r="D21" s="55">
        <f>'Übersicht Schützen'!C6</f>
        <v>0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0</v>
      </c>
      <c r="K21" s="38">
        <f t="shared" si="8"/>
        <v>0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0</v>
      </c>
      <c r="U21" s="38">
        <f t="shared" si="7"/>
        <v>0</v>
      </c>
      <c r="V21" s="38">
        <f t="shared" si="9"/>
        <v>0</v>
      </c>
    </row>
    <row r="22" spans="1:22" s="51" customFormat="1" ht="18" customHeight="1" x14ac:dyDescent="0.25">
      <c r="A22" s="29">
        <v>6</v>
      </c>
      <c r="B22" s="57" t="str">
        <f>'Übersicht Schützen'!A7</f>
        <v>Schütze 6</v>
      </c>
      <c r="C22" s="92" t="str">
        <f>'Übersicht Schützen'!B7</f>
        <v>Werlte II</v>
      </c>
      <c r="D22" s="58">
        <f>'Übersicht Schützen'!C7</f>
        <v>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0</v>
      </c>
      <c r="K22" s="42">
        <f t="shared" si="8"/>
        <v>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0</v>
      </c>
      <c r="U22" s="42">
        <f t="shared" si="7"/>
        <v>0</v>
      </c>
      <c r="V22" s="42">
        <f t="shared" si="9"/>
        <v>0</v>
      </c>
    </row>
    <row r="23" spans="1:22" s="51" customFormat="1" ht="18" customHeight="1" x14ac:dyDescent="0.25">
      <c r="A23" s="50">
        <v>7</v>
      </c>
      <c r="B23" s="54" t="str">
        <f>'Übersicht Schützen'!A8</f>
        <v>Schütze 7</v>
      </c>
      <c r="C23" s="91" t="str">
        <f>'Übersicht Schützen'!B8</f>
        <v>Sögel I</v>
      </c>
      <c r="D23" s="55">
        <f>'Übersicht Schützen'!C8</f>
        <v>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0</v>
      </c>
      <c r="K23" s="38">
        <f t="shared" si="8"/>
        <v>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0</v>
      </c>
      <c r="U23" s="38">
        <f t="shared" si="7"/>
        <v>0</v>
      </c>
      <c r="V23" s="38">
        <f t="shared" si="9"/>
        <v>0</v>
      </c>
    </row>
    <row r="24" spans="1:22" s="51" customFormat="1" ht="18" customHeight="1" x14ac:dyDescent="0.25">
      <c r="A24" s="29">
        <v>8</v>
      </c>
      <c r="B24" s="57" t="str">
        <f>'Übersicht Schützen'!A9</f>
        <v>Schütze 8</v>
      </c>
      <c r="C24" s="92" t="str">
        <f>'Übersicht Schützen'!B9</f>
        <v>Sögel I</v>
      </c>
      <c r="D24" s="58">
        <f>'Übersicht Schützen'!C9</f>
        <v>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0</v>
      </c>
      <c r="K24" s="42">
        <f t="shared" si="8"/>
        <v>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0</v>
      </c>
      <c r="U24" s="42">
        <f t="shared" si="7"/>
        <v>0</v>
      </c>
      <c r="V24" s="42">
        <f t="shared" si="9"/>
        <v>0</v>
      </c>
    </row>
    <row r="25" spans="1:22" s="51" customFormat="1" ht="18" customHeight="1" x14ac:dyDescent="0.25">
      <c r="A25" s="43">
        <v>9</v>
      </c>
      <c r="B25" s="54" t="str">
        <f>'Übersicht Schützen'!A10</f>
        <v>Schütze 9</v>
      </c>
      <c r="C25" s="91" t="str">
        <f>'Übersicht Schützen'!B10</f>
        <v>Sögel I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0</v>
      </c>
      <c r="K25" s="38">
        <f t="shared" si="8"/>
        <v>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0</v>
      </c>
      <c r="U25" s="38">
        <f t="shared" si="7"/>
        <v>0</v>
      </c>
      <c r="V25" s="38">
        <f t="shared" si="9"/>
        <v>0</v>
      </c>
    </row>
    <row r="26" spans="1:22" s="51" customFormat="1" ht="18" customHeight="1" x14ac:dyDescent="0.25">
      <c r="A26" s="52">
        <v>10</v>
      </c>
      <c r="B26" s="57" t="str">
        <f>'Übersicht Schützen'!A11</f>
        <v>Schütze 10</v>
      </c>
      <c r="C26" s="92" t="str">
        <f>'Übersicht Schützen'!B11</f>
        <v>Sögel I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0</v>
      </c>
    </row>
    <row r="27" spans="1:22" s="51" customFormat="1" ht="18" customHeight="1" x14ac:dyDescent="0.25">
      <c r="A27" s="50">
        <v>11</v>
      </c>
      <c r="B27" s="54" t="str">
        <f>'Übersicht Schützen'!A12</f>
        <v>Schütze 11</v>
      </c>
      <c r="C27" s="91" t="str">
        <f>'Übersicht Schützen'!B12</f>
        <v>Sögel I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25">
      <c r="A28" s="29">
        <v>12</v>
      </c>
      <c r="B28" s="57" t="str">
        <f>'Übersicht Schützen'!A13</f>
        <v>Schütze 12</v>
      </c>
      <c r="C28" s="92" t="str">
        <f>'Übersicht Schützen'!B13</f>
        <v>Sögel 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25">
      <c r="A29" s="50">
        <v>13</v>
      </c>
      <c r="B29" s="54" t="str">
        <f>'Übersicht Schützen'!A14</f>
        <v>Schütze 13</v>
      </c>
      <c r="C29" s="91" t="str">
        <f>'Übersicht Schützen'!B14</f>
        <v>Werlte III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25">
      <c r="A30" s="52">
        <v>14</v>
      </c>
      <c r="B30" s="57" t="str">
        <f>'Übersicht Schützen'!A15</f>
        <v>Schütze 14</v>
      </c>
      <c r="C30" s="92" t="str">
        <f>'Übersicht Schützen'!B15</f>
        <v>Werlte III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25">
      <c r="A31" s="43">
        <v>15</v>
      </c>
      <c r="B31" s="54" t="str">
        <f>'Übersicht Schützen'!A16</f>
        <v>Schütze 15</v>
      </c>
      <c r="C31" s="91" t="str">
        <f>'Übersicht Schützen'!B16</f>
        <v>Werlte III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25">
      <c r="A32" s="29">
        <v>16</v>
      </c>
      <c r="B32" s="57" t="str">
        <f>'Übersicht Schützen'!A17</f>
        <v>Schütze 16</v>
      </c>
      <c r="C32" s="92" t="str">
        <f>'Übersicht Schützen'!B17</f>
        <v>Werlte III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25">
      <c r="A33" s="50">
        <v>17</v>
      </c>
      <c r="B33" s="54" t="str">
        <f>'Übersicht Schützen'!A18</f>
        <v>Schütze 17</v>
      </c>
      <c r="C33" s="91" t="str">
        <f>'Übersicht Schützen'!B18</f>
        <v>Werlte III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25">
      <c r="A34" s="29">
        <v>18</v>
      </c>
      <c r="B34" s="57" t="str">
        <f>'Übersicht Schützen'!A19</f>
        <v>Schütze 18</v>
      </c>
      <c r="C34" s="92" t="str">
        <f>'Übersicht Schützen'!B19</f>
        <v>Werlte III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Schütze 19</v>
      </c>
      <c r="C35" s="91" t="str">
        <f>'Übersicht Schützen'!B20</f>
        <v>Sögel III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25">
      <c r="A36" s="52">
        <v>20</v>
      </c>
      <c r="B36" s="57" t="str">
        <f>'Übersicht Schützen'!A21</f>
        <v>Schütze 20</v>
      </c>
      <c r="C36" s="92" t="str">
        <f>'Übersicht Schützen'!B21</f>
        <v>Sögel III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25">
      <c r="A37" s="50">
        <v>21</v>
      </c>
      <c r="B37" s="54" t="str">
        <f>'Übersicht Schützen'!A22</f>
        <v>Schütze 21</v>
      </c>
      <c r="C37" s="91" t="str">
        <f>'Übersicht Schützen'!B22</f>
        <v>Sögel III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25">
      <c r="A38" s="29">
        <v>22</v>
      </c>
      <c r="B38" s="57" t="str">
        <f>'Übersicht Schützen'!A23</f>
        <v>Schütze 22</v>
      </c>
      <c r="C38" s="92" t="str">
        <f>'Übersicht Schützen'!B23</f>
        <v>Sögel III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25">
      <c r="A39" s="50">
        <v>23</v>
      </c>
      <c r="B39" s="54" t="str">
        <f>'Übersicht Schützen'!A24</f>
        <v>Schütze 23</v>
      </c>
      <c r="C39" s="91" t="str">
        <f>'Übersicht Schützen'!B24</f>
        <v>Sögel III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25">
      <c r="A40" s="52">
        <v>24</v>
      </c>
      <c r="B40" s="57" t="str">
        <f>'Übersicht Schützen'!A25</f>
        <v>Schütze 24</v>
      </c>
      <c r="C40" s="92" t="str">
        <f>'Übersicht Schützen'!B25</f>
        <v>Sögel III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25</v>
      </c>
      <c r="C41" s="91" t="str">
        <f>'Übersicht Schützen'!B26</f>
        <v>Neubörger 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Schütze 26</v>
      </c>
      <c r="C42" s="92" t="str">
        <f>'Übersicht Schützen'!B27</f>
        <v>Neubörger 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27</v>
      </c>
      <c r="C43" s="91" t="str">
        <f>'Übersicht Schützen'!B28</f>
        <v>Neubörger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28</v>
      </c>
      <c r="C44" s="92" t="str">
        <f>'Übersicht Schützen'!B29</f>
        <v>Neubörger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29</v>
      </c>
      <c r="C45" s="91" t="str">
        <f>'Übersicht Schützen'!B30</f>
        <v>Neubörger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Neubörger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Lahn 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Lahn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Lahn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Lahn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Lahn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Lahn 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0</v>
      </c>
      <c r="K54" s="37">
        <f>IF(SUM(K17:K52)&lt;&gt;0,AVERAGEIF(K17:K52,"&lt;&gt;0"),0)</f>
        <v>0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0</v>
      </c>
      <c r="U54" s="117">
        <f>(K54+S54)</f>
        <v>0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rkFoQSVM1TfGL/A7KjYoK1JeGMrJS1ChKpgm18m5Z9BPAgS37PDImraPgFxAS+tcWwJ3wR1jwD92pMRSYdQhKQ==" saltValue="cvU9GcPYf2yVZjf9+1p/W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Werlte</v>
      </c>
      <c r="X1" s="170"/>
    </row>
    <row r="2" spans="1:27" x14ac:dyDescent="0.25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15.02.26</v>
      </c>
      <c r="X2" s="170"/>
    </row>
    <row r="3" spans="1:27" x14ac:dyDescent="0.25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Werlte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Sögel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Neubörger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Lahn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Sögel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Lahn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Lahn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Lahn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Sögel</v>
      </c>
      <c r="X1" s="170"/>
    </row>
    <row r="2" spans="1:27" x14ac:dyDescent="0.25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01.03.26</v>
      </c>
      <c r="X2" s="170"/>
    </row>
    <row r="3" spans="1:27" x14ac:dyDescent="0.25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Werlte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Sögel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Neubörger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Lahn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Sögel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Lahn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Lahn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Lahn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Neubörger</v>
      </c>
      <c r="X1" s="170"/>
    </row>
    <row r="2" spans="1:27" x14ac:dyDescent="0.25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15.03.26</v>
      </c>
      <c r="X2" s="170"/>
    </row>
    <row r="3" spans="1:27" x14ac:dyDescent="0.25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Werlte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Sögel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Neubörger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Lahn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Sögel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Lahn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Lahn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Lahn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Lahn</v>
      </c>
      <c r="X1" s="170"/>
    </row>
    <row r="2" spans="1:27" x14ac:dyDescent="0.25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12.04.26</v>
      </c>
      <c r="X2" s="170"/>
    </row>
    <row r="3" spans="1:27" x14ac:dyDescent="0.25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Werlte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Sögel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Neubörger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Lahn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Sögel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Lahn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Lahn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Lahn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Werlte II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Sögel I</v>
      </c>
      <c r="C3" s="128"/>
      <c r="D3" s="177" t="str">
        <f>Übersicht!M1</f>
        <v>1. Kreisliga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Werlte III</v>
      </c>
      <c r="C4" s="128"/>
      <c r="D4" s="177" t="str">
        <f>Übersicht!P1</f>
        <v>Schützen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Sögel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Neubörger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Lahn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Schütze 1</v>
      </c>
      <c r="C10" s="135" t="str">
        <f>'Wettkampf 1'!C10</f>
        <v>Werlte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Schütze 2</v>
      </c>
      <c r="C11" s="135" t="str">
        <f>'Wettkampf 1'!C11</f>
        <v>Werlte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Schütze 3</v>
      </c>
      <c r="C12" s="135" t="str">
        <f>'Wettkampf 1'!C12</f>
        <v>Werlte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Schütze 4</v>
      </c>
      <c r="C13" s="135" t="str">
        <f>'Wettkampf 1'!C13</f>
        <v>Werlte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Schütze 5</v>
      </c>
      <c r="C14" s="135" t="str">
        <f>'Wettkampf 1'!C14</f>
        <v>Werlte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Werlte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Schütze 7</v>
      </c>
      <c r="C16" s="135" t="str">
        <f>'Wettkampf 1'!C16</f>
        <v>Sögel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Schütze 8</v>
      </c>
      <c r="C17" s="135" t="str">
        <f>'Wettkampf 1'!C17</f>
        <v>Sögel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Schütze 9</v>
      </c>
      <c r="C18" s="135" t="str">
        <f>'Wettkampf 1'!C18</f>
        <v>Sögel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Schütze 10</v>
      </c>
      <c r="C19" s="135" t="str">
        <f>'Wettkampf 1'!C19</f>
        <v>Sögel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Schütze 11</v>
      </c>
      <c r="C20" s="135" t="str">
        <f>'Wettkampf 1'!C20</f>
        <v>Sögel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Sögel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Schütze 13</v>
      </c>
      <c r="C22" s="135" t="str">
        <f>'Wettkampf 1'!C22</f>
        <v>Werlte III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Schütze 14</v>
      </c>
      <c r="C23" s="135" t="str">
        <f>'Wettkampf 1'!C23</f>
        <v>Werlte III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Schütze 15</v>
      </c>
      <c r="C24" s="135" t="str">
        <f>'Wettkampf 1'!C24</f>
        <v>Werlte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Schütze 16</v>
      </c>
      <c r="C25" s="135" t="str">
        <f>'Wettkampf 1'!C25</f>
        <v>Werlte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Werlte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Werlte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Schütze 19</v>
      </c>
      <c r="C28" s="135" t="str">
        <f>'Wettkampf 1'!C28</f>
        <v>Sögel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Schütze 20</v>
      </c>
      <c r="C29" s="135" t="str">
        <f>'Wettkampf 1'!C29</f>
        <v>Sögel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Schütze 21</v>
      </c>
      <c r="C30" s="135" t="str">
        <f>'Wettkampf 1'!C30</f>
        <v>Sögel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Schütze 22</v>
      </c>
      <c r="C31" s="135" t="str">
        <f>'Wettkampf 1'!C31</f>
        <v>Sögel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Schütze 23</v>
      </c>
      <c r="C32" s="135" t="str">
        <f>'Wettkampf 1'!C32</f>
        <v>Sögel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Sögel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Schütze 25</v>
      </c>
      <c r="C34" s="135" t="str">
        <f>'Wettkampf 1'!C34</f>
        <v>Neubörger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Schütze 26</v>
      </c>
      <c r="C35" s="135" t="str">
        <f>'Wettkampf 1'!C35</f>
        <v>Neubörger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Schütze 27</v>
      </c>
      <c r="C36" s="135" t="str">
        <f>'Wettkampf 1'!C36</f>
        <v>Neubörger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Schütze 28</v>
      </c>
      <c r="C37" s="135" t="str">
        <f>'Wettkampf 1'!C37</f>
        <v>Neubörger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Neubörger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Neubörger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Lahn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Lahn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Lahn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Lahn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Lahn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Lahn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75</v>
      </c>
      <c r="B2" s="95" t="str">
        <f>VLOOKUP(A2,'Wettkampf 1'!$B$10:$C$45,2,FALSE)</f>
        <v>Werlte II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 t="shared" ref="I2:I37" si="0">IF(J2 &gt; 0,K2/J2,0)</f>
        <v>0</v>
      </c>
      <c r="J2" s="9">
        <f>VLOOKUP(A2,Formelhilfe!$A$9:$H$44,8,FALSE)</f>
        <v>0</v>
      </c>
      <c r="K2" s="10">
        <f t="shared" ref="K2:K37" si="1">SUM(C2:H2)</f>
        <v>0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0</v>
      </c>
      <c r="V2" s="9">
        <f>VLOOKUP(A2,Formelhilfe!$A$9:$P$44,16,FALSE)</f>
        <v>0</v>
      </c>
      <c r="W2" s="11">
        <f t="shared" ref="W2:W37" si="5">SUM(C2:H2,L2:Q2)</f>
        <v>0</v>
      </c>
    </row>
    <row r="3" spans="1:23" ht="20.25" customHeight="1" x14ac:dyDescent="0.35">
      <c r="A3" s="111" t="s">
        <v>76</v>
      </c>
      <c r="B3" s="95" t="str">
        <f>VLOOKUP(A3,'Wettkampf 1'!$B$10:$C$45,2,FALSE)</f>
        <v>Werlte II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 t="shared" si="0"/>
        <v>0</v>
      </c>
      <c r="J3" s="9">
        <f>VLOOKUP(A3,Formelhilfe!$A$9:$H$44,8,FALSE)</f>
        <v>0</v>
      </c>
      <c r="K3" s="10">
        <f t="shared" si="1"/>
        <v>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0</v>
      </c>
      <c r="V3" s="9">
        <f>VLOOKUP(A3,Formelhilfe!$A$9:$P$44,16,FALSE)</f>
        <v>0</v>
      </c>
      <c r="W3" s="11">
        <f t="shared" si="5"/>
        <v>0</v>
      </c>
    </row>
    <row r="4" spans="1:23" ht="20.25" customHeight="1" x14ac:dyDescent="0.35">
      <c r="A4" s="111" t="s">
        <v>77</v>
      </c>
      <c r="B4" s="95" t="str">
        <f>VLOOKUP(A4,'Wettkampf 1'!$B$10:$C$45,2,FALSE)</f>
        <v>Werlte II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 t="shared" si="0"/>
        <v>0</v>
      </c>
      <c r="J4" s="9">
        <f>VLOOKUP(A4,Formelhilfe!$A$9:$H$44,8,FALSE)</f>
        <v>0</v>
      </c>
      <c r="K4" s="10">
        <f t="shared" si="1"/>
        <v>0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0</v>
      </c>
      <c r="V4" s="9">
        <f>VLOOKUP(A4,Formelhilfe!$A$9:$P$44,16,FALSE)</f>
        <v>0</v>
      </c>
      <c r="W4" s="11">
        <f t="shared" si="5"/>
        <v>0</v>
      </c>
    </row>
    <row r="5" spans="1:23" ht="20.25" customHeight="1" x14ac:dyDescent="0.35">
      <c r="A5" s="111" t="s">
        <v>78</v>
      </c>
      <c r="B5" s="95" t="str">
        <f>VLOOKUP(A5,'Wettkampf 1'!$B$10:$C$45,2,FALSE)</f>
        <v>Werlte II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 t="shared" si="0"/>
        <v>0</v>
      </c>
      <c r="J5" s="9">
        <f>VLOOKUP(A5,Formelhilfe!$A$9:$H$44,8,FALSE)</f>
        <v>0</v>
      </c>
      <c r="K5" s="10">
        <f t="shared" si="1"/>
        <v>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0</v>
      </c>
      <c r="V5" s="9">
        <f>VLOOKUP(A5,Formelhilfe!$A$9:$P$44,16,FALSE)</f>
        <v>0</v>
      </c>
      <c r="W5" s="11">
        <f t="shared" si="5"/>
        <v>0</v>
      </c>
    </row>
    <row r="6" spans="1:23" ht="20.25" customHeight="1" x14ac:dyDescent="0.35">
      <c r="A6" s="111" t="s">
        <v>49</v>
      </c>
      <c r="B6" s="95" t="str">
        <f>VLOOKUP(A6,'Wettkampf 1'!$B$10:$C$45,2,FALSE)</f>
        <v>Werlte II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 t="shared" si="0"/>
        <v>0</v>
      </c>
      <c r="J6" s="9">
        <f>VLOOKUP(A6,Formelhilfe!$A$9:$H$44,8,FALSE)</f>
        <v>0</v>
      </c>
      <c r="K6" s="10">
        <f t="shared" si="1"/>
        <v>0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0</v>
      </c>
      <c r="V6" s="9">
        <f>VLOOKUP(A6,Formelhilfe!$A$9:$P$44,16,FALSE)</f>
        <v>0</v>
      </c>
      <c r="W6" s="11">
        <f t="shared" si="5"/>
        <v>0</v>
      </c>
    </row>
    <row r="7" spans="1:23" ht="20.25" customHeight="1" x14ac:dyDescent="0.35">
      <c r="A7" s="111" t="s">
        <v>50</v>
      </c>
      <c r="B7" s="95" t="str">
        <f>VLOOKUP(A7,'Wettkampf 1'!$B$10:$C$45,2,FALSE)</f>
        <v>Werlte II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 t="shared" si="0"/>
        <v>0</v>
      </c>
      <c r="J7" s="9">
        <f>VLOOKUP(A7,Formelhilfe!$A$9:$H$44,8,FALSE)</f>
        <v>0</v>
      </c>
      <c r="K7" s="10">
        <f t="shared" si="1"/>
        <v>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0</v>
      </c>
      <c r="V7" s="9">
        <f>VLOOKUP(A7,Formelhilfe!$A$9:$P$44,16,FALSE)</f>
        <v>0</v>
      </c>
      <c r="W7" s="11">
        <f t="shared" si="5"/>
        <v>0</v>
      </c>
    </row>
    <row r="8" spans="1:23" ht="20.25" customHeight="1" x14ac:dyDescent="0.35">
      <c r="A8" s="111" t="s">
        <v>79</v>
      </c>
      <c r="B8" s="95" t="str">
        <f>VLOOKUP(A8,'Wettkampf 1'!$B$10:$C$45,2,FALSE)</f>
        <v>Sögel I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 t="shared" si="0"/>
        <v>0</v>
      </c>
      <c r="J8" s="9">
        <f>VLOOKUP(A8,Formelhilfe!$A$9:$H$44,8,FALSE)</f>
        <v>0</v>
      </c>
      <c r="K8" s="10">
        <f t="shared" si="1"/>
        <v>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0</v>
      </c>
      <c r="V8" s="9">
        <f>VLOOKUP(A8,Formelhilfe!$A$9:$P$44,16,FALSE)</f>
        <v>0</v>
      </c>
      <c r="W8" s="11">
        <f t="shared" si="5"/>
        <v>0</v>
      </c>
    </row>
    <row r="9" spans="1:23" ht="20.25" customHeight="1" x14ac:dyDescent="0.35">
      <c r="A9" s="111" t="s">
        <v>81</v>
      </c>
      <c r="B9" s="95" t="str">
        <f>VLOOKUP(A9,'Wettkampf 1'!$B$10:$C$45,2,FALSE)</f>
        <v>Sögel I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 t="shared" si="0"/>
        <v>0</v>
      </c>
      <c r="J9" s="9">
        <f>VLOOKUP(A9,Formelhilfe!$A$9:$H$44,8,FALSE)</f>
        <v>0</v>
      </c>
      <c r="K9" s="10">
        <f t="shared" si="1"/>
        <v>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0</v>
      </c>
      <c r="V9" s="9">
        <f>VLOOKUP(A9,Formelhilfe!$A$9:$P$44,16,FALSE)</f>
        <v>0</v>
      </c>
      <c r="W9" s="11">
        <f t="shared" si="5"/>
        <v>0</v>
      </c>
    </row>
    <row r="10" spans="1:23" ht="20.25" customHeight="1" x14ac:dyDescent="0.35">
      <c r="A10" s="111" t="s">
        <v>80</v>
      </c>
      <c r="B10" s="95" t="str">
        <f>VLOOKUP(A10,'Wettkampf 1'!$B$10:$C$45,2,FALSE)</f>
        <v>Sögel I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 t="shared" si="0"/>
        <v>0</v>
      </c>
      <c r="J10" s="9">
        <f>VLOOKUP(A10,Formelhilfe!$A$9:$H$44,8,FALSE)</f>
        <v>0</v>
      </c>
      <c r="K10" s="10">
        <f t="shared" si="1"/>
        <v>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0</v>
      </c>
      <c r="V10" s="9">
        <f>VLOOKUP(A10,Formelhilfe!$A$9:$P$44,16,FALSE)</f>
        <v>0</v>
      </c>
      <c r="W10" s="11">
        <f t="shared" si="5"/>
        <v>0</v>
      </c>
    </row>
    <row r="11" spans="1:23" ht="20.25" customHeight="1" x14ac:dyDescent="0.35">
      <c r="A11" s="111" t="s">
        <v>82</v>
      </c>
      <c r="B11" s="95" t="str">
        <f>VLOOKUP(A11,'Wettkampf 1'!$B$10:$C$45,2,FALSE)</f>
        <v>Sögel I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 t="shared" si="0"/>
        <v>0</v>
      </c>
      <c r="J11" s="9">
        <f>VLOOKUP(A11,Formelhilfe!$A$9:$H$44,8,FALSE)</f>
        <v>0</v>
      </c>
      <c r="K11" s="10">
        <f t="shared" si="1"/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0</v>
      </c>
      <c r="V11" s="9">
        <f>VLOOKUP(A11,Formelhilfe!$A$9:$P$44,16,FALSE)</f>
        <v>0</v>
      </c>
      <c r="W11" s="11">
        <f t="shared" si="5"/>
        <v>0</v>
      </c>
    </row>
    <row r="12" spans="1:23" ht="20.25" customHeight="1" x14ac:dyDescent="0.35">
      <c r="A12" s="111" t="s">
        <v>51</v>
      </c>
      <c r="B12" s="95" t="str">
        <f>VLOOKUP(A12,'Wettkampf 1'!$B$10:$C$45,2,FALSE)</f>
        <v>Sögel I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 t="shared" si="0"/>
        <v>0</v>
      </c>
      <c r="J12" s="9">
        <f>VLOOKUP(A12,Formelhilfe!$A$9:$H$44,8,FALSE)</f>
        <v>0</v>
      </c>
      <c r="K12" s="10">
        <f t="shared" si="1"/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0</v>
      </c>
      <c r="V12" s="9">
        <f>VLOOKUP(A12,Formelhilfe!$A$9:$P$44,16,FALSE)</f>
        <v>0</v>
      </c>
      <c r="W12" s="11">
        <f t="shared" si="5"/>
        <v>0</v>
      </c>
    </row>
    <row r="13" spans="1:23" ht="20.25" customHeight="1" x14ac:dyDescent="0.35">
      <c r="A13" s="111" t="s">
        <v>52</v>
      </c>
      <c r="B13" s="95" t="str">
        <f>VLOOKUP(A13,'Wettkampf 1'!$B$10:$C$45,2,FALSE)</f>
        <v>Sögel 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 t="shared" si="0"/>
        <v>0</v>
      </c>
      <c r="J13" s="9">
        <f>VLOOKUP(A13,Formelhilfe!$A$9:$H$44,8,FALSE)</f>
        <v>0</v>
      </c>
      <c r="K13" s="10">
        <f t="shared" si="1"/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0</v>
      </c>
      <c r="V13" s="9">
        <f>VLOOKUP(A13,Formelhilfe!$A$9:$P$44,16,FALSE)</f>
        <v>0</v>
      </c>
      <c r="W13" s="11">
        <f t="shared" si="5"/>
        <v>0</v>
      </c>
    </row>
    <row r="14" spans="1:23" ht="20.25" customHeight="1" x14ac:dyDescent="0.35">
      <c r="A14" s="111" t="s">
        <v>83</v>
      </c>
      <c r="B14" s="95" t="str">
        <f>VLOOKUP(A14,'Wettkampf 1'!$B$10:$C$45,2,FALSE)</f>
        <v>Werlte III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 t="shared" si="0"/>
        <v>0</v>
      </c>
      <c r="J14" s="9">
        <f>VLOOKUP(A14,Formelhilfe!$A$9:$H$44,8,FALSE)</f>
        <v>0</v>
      </c>
      <c r="K14" s="10">
        <f t="shared" si="1"/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0</v>
      </c>
      <c r="V14" s="9">
        <f>VLOOKUP(A14,Formelhilfe!$A$9:$P$44,16,FALSE)</f>
        <v>0</v>
      </c>
      <c r="W14" s="11">
        <f t="shared" si="5"/>
        <v>0</v>
      </c>
    </row>
    <row r="15" spans="1:23" ht="20.25" customHeight="1" x14ac:dyDescent="0.35">
      <c r="A15" s="111" t="s">
        <v>84</v>
      </c>
      <c r="B15" s="95" t="str">
        <f>VLOOKUP(A15,'Wettkampf 1'!$B$10:$C$45,2,FALSE)</f>
        <v>Werlte III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 t="shared" si="0"/>
        <v>0</v>
      </c>
      <c r="J15" s="9">
        <f>VLOOKUP(A15,Formelhilfe!$A$9:$H$44,8,FALSE)</f>
        <v>0</v>
      </c>
      <c r="K15" s="10">
        <f t="shared" si="1"/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0</v>
      </c>
      <c r="V15" s="9">
        <f>VLOOKUP(A15,Formelhilfe!$A$9:$P$44,16,FALSE)</f>
        <v>0</v>
      </c>
      <c r="W15" s="11">
        <f t="shared" si="5"/>
        <v>0</v>
      </c>
    </row>
    <row r="16" spans="1:23" ht="20.25" customHeight="1" x14ac:dyDescent="0.35">
      <c r="A16" s="111" t="s">
        <v>85</v>
      </c>
      <c r="B16" s="95" t="str">
        <f>VLOOKUP(A16,'Wettkampf 1'!$B$10:$C$45,2,FALSE)</f>
        <v>Werlte III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 t="shared" si="0"/>
        <v>0</v>
      </c>
      <c r="J16" s="9">
        <f>VLOOKUP(A16,Formelhilfe!$A$9:$H$44,8,FALSE)</f>
        <v>0</v>
      </c>
      <c r="K16" s="10">
        <f t="shared" si="1"/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0</v>
      </c>
      <c r="V16" s="9">
        <f>VLOOKUP(A16,Formelhilfe!$A$9:$P$44,16,FALSE)</f>
        <v>0</v>
      </c>
      <c r="W16" s="11">
        <f t="shared" si="5"/>
        <v>0</v>
      </c>
    </row>
    <row r="17" spans="1:45" ht="20.25" customHeight="1" x14ac:dyDescent="0.35">
      <c r="A17" s="111" t="s">
        <v>86</v>
      </c>
      <c r="B17" s="95" t="str">
        <f>VLOOKUP(A17,'Wettkampf 1'!$B$10:$C$45,2,FALSE)</f>
        <v>Werlte III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 t="shared" si="0"/>
        <v>0</v>
      </c>
      <c r="J17" s="9">
        <f>VLOOKUP(A17,Formelhilfe!$A$9:$H$44,8,FALSE)</f>
        <v>0</v>
      </c>
      <c r="K17" s="10">
        <f t="shared" si="1"/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0</v>
      </c>
      <c r="V17" s="9">
        <f>VLOOKUP(A17,Formelhilfe!$A$9:$P$44,16,FALSE)</f>
        <v>0</v>
      </c>
      <c r="W17" s="11">
        <f t="shared" si="5"/>
        <v>0</v>
      </c>
    </row>
    <row r="18" spans="1:45" ht="20.25" customHeight="1" x14ac:dyDescent="0.35">
      <c r="A18" s="111" t="s">
        <v>53</v>
      </c>
      <c r="B18" s="95" t="str">
        <f>VLOOKUP(A18,'Wettkampf 1'!$B$10:$C$45,2,FALSE)</f>
        <v>Werlte III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 t="shared" si="0"/>
        <v>0</v>
      </c>
      <c r="J18" s="9">
        <f>VLOOKUP(A18,Formelhilfe!$A$9:$H$44,8,FALSE)</f>
        <v>0</v>
      </c>
      <c r="K18" s="10">
        <f t="shared" si="1"/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0</v>
      </c>
      <c r="V18" s="9">
        <f>VLOOKUP(A18,Formelhilfe!$A$9:$P$44,16,FALSE)</f>
        <v>0</v>
      </c>
      <c r="W18" s="11">
        <f t="shared" si="5"/>
        <v>0</v>
      </c>
    </row>
    <row r="19" spans="1:45" ht="20.25" customHeight="1" x14ac:dyDescent="0.35">
      <c r="A19" s="111" t="s">
        <v>54</v>
      </c>
      <c r="B19" s="95" t="str">
        <f>VLOOKUP(A19,'Wettkampf 1'!$B$10:$C$45,2,FALSE)</f>
        <v>Werlte III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 t="shared" si="0"/>
        <v>0</v>
      </c>
      <c r="J19" s="9">
        <f>VLOOKUP(A19,Formelhilfe!$A$9:$H$44,8,FALSE)</f>
        <v>0</v>
      </c>
      <c r="K19" s="10">
        <f t="shared" si="1"/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0</v>
      </c>
      <c r="V19" s="9">
        <f>VLOOKUP(A19,Formelhilfe!$A$9:$P$44,16,FALSE)</f>
        <v>0</v>
      </c>
      <c r="W19" s="11">
        <f t="shared" si="5"/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87</v>
      </c>
      <c r="B20" s="95" t="str">
        <f>VLOOKUP(A20,'Wettkampf 1'!$B$10:$C$45,2,FALSE)</f>
        <v>Sögel III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 t="shared" si="0"/>
        <v>0</v>
      </c>
      <c r="J20" s="9">
        <f>VLOOKUP(A20,Formelhilfe!$A$9:$H$44,8,FALSE)</f>
        <v>0</v>
      </c>
      <c r="K20" s="10">
        <f t="shared" si="1"/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0</v>
      </c>
      <c r="V20" s="9">
        <f>VLOOKUP(A20,Formelhilfe!$A$9:$P$44,16,FALSE)</f>
        <v>0</v>
      </c>
      <c r="W20" s="11">
        <f t="shared" si="5"/>
        <v>0</v>
      </c>
    </row>
    <row r="21" spans="1:45" ht="20.25" customHeight="1" x14ac:dyDescent="0.35">
      <c r="A21" s="111" t="s">
        <v>88</v>
      </c>
      <c r="B21" s="95" t="str">
        <f>VLOOKUP(A21,'Wettkampf 1'!$B$10:$C$45,2,FALSE)</f>
        <v>Sögel III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 t="shared" si="0"/>
        <v>0</v>
      </c>
      <c r="J21" s="9">
        <f>VLOOKUP(A21,Formelhilfe!$A$9:$H$44,8,FALSE)</f>
        <v>0</v>
      </c>
      <c r="K21" s="10">
        <f t="shared" si="1"/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0</v>
      </c>
      <c r="V21" s="9">
        <f>VLOOKUP(A21,Formelhilfe!$A$9:$P$44,16,FALSE)</f>
        <v>0</v>
      </c>
      <c r="W21" s="11">
        <f t="shared" si="5"/>
        <v>0</v>
      </c>
    </row>
    <row r="22" spans="1:45" ht="20.25" customHeight="1" x14ac:dyDescent="0.35">
      <c r="A22" s="111" t="s">
        <v>89</v>
      </c>
      <c r="B22" s="95" t="str">
        <f>VLOOKUP(A22,'Wettkampf 1'!$B$10:$C$45,2,FALSE)</f>
        <v>Sögel III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 t="shared" si="0"/>
        <v>0</v>
      </c>
      <c r="J22" s="9">
        <f>VLOOKUP(A22,Formelhilfe!$A$9:$H$44,8,FALSE)</f>
        <v>0</v>
      </c>
      <c r="K22" s="10">
        <f t="shared" si="1"/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0</v>
      </c>
      <c r="V22" s="9">
        <f>VLOOKUP(A22,Formelhilfe!$A$9:$P$44,16,FALSE)</f>
        <v>0</v>
      </c>
      <c r="W22" s="11">
        <f t="shared" si="5"/>
        <v>0</v>
      </c>
    </row>
    <row r="23" spans="1:45" ht="20.25" customHeight="1" x14ac:dyDescent="0.35">
      <c r="A23" s="111" t="s">
        <v>90</v>
      </c>
      <c r="B23" s="95" t="str">
        <f>VLOOKUP(A23,'Wettkampf 1'!$B$10:$C$45,2,FALSE)</f>
        <v>Sögel III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 t="shared" si="0"/>
        <v>0</v>
      </c>
      <c r="J23" s="9">
        <f>VLOOKUP(A23,Formelhilfe!$A$9:$H$44,8,FALSE)</f>
        <v>0</v>
      </c>
      <c r="K23" s="10">
        <f t="shared" si="1"/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0</v>
      </c>
      <c r="V23" s="9">
        <f>VLOOKUP(A23,Formelhilfe!$A$9:$P$44,16,FALSE)</f>
        <v>0</v>
      </c>
      <c r="W23" s="11">
        <f t="shared" si="5"/>
        <v>0</v>
      </c>
    </row>
    <row r="24" spans="1:45" ht="20.25" customHeight="1" x14ac:dyDescent="0.35">
      <c r="A24" s="111" t="s">
        <v>91</v>
      </c>
      <c r="B24" s="95" t="str">
        <f>VLOOKUP(A24,'Wettkampf 1'!$B$10:$C$45,2,FALSE)</f>
        <v>Sögel III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 t="shared" si="0"/>
        <v>0</v>
      </c>
      <c r="J24" s="9">
        <f>VLOOKUP(A24,Formelhilfe!$A$9:$H$44,8,FALSE)</f>
        <v>0</v>
      </c>
      <c r="K24" s="10">
        <f t="shared" si="1"/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0</v>
      </c>
      <c r="V24" s="9">
        <f>VLOOKUP(A24,Formelhilfe!$A$9:$P$44,16,FALSE)</f>
        <v>0</v>
      </c>
      <c r="W24" s="11">
        <f t="shared" si="5"/>
        <v>0</v>
      </c>
    </row>
    <row r="25" spans="1:45" ht="20.25" customHeight="1" x14ac:dyDescent="0.35">
      <c r="A25" s="111" t="s">
        <v>92</v>
      </c>
      <c r="B25" s="95" t="str">
        <f>VLOOKUP(A25,'Wettkampf 1'!$B$10:$C$45,2,FALSE)</f>
        <v>Sögel III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 t="shared" si="0"/>
        <v>0</v>
      </c>
      <c r="J25" s="9">
        <f>VLOOKUP(A25,Formelhilfe!$A$9:$H$44,8,FALSE)</f>
        <v>0</v>
      </c>
      <c r="K25" s="10">
        <f t="shared" si="1"/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0</v>
      </c>
      <c r="V25" s="9">
        <f>VLOOKUP(A25,Formelhilfe!$A$9:$P$44,16,FALSE)</f>
        <v>0</v>
      </c>
      <c r="W25" s="11">
        <f t="shared" si="5"/>
        <v>0</v>
      </c>
    </row>
    <row r="26" spans="1:45" ht="20.25" customHeight="1" x14ac:dyDescent="0.35">
      <c r="A26" s="111" t="s">
        <v>93</v>
      </c>
      <c r="B26" s="95" t="str">
        <f>VLOOKUP(A26,'Wettkampf 1'!$B$10:$C$45,2,FALSE)</f>
        <v>Neubörger 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 t="shared" si="0"/>
        <v>0</v>
      </c>
      <c r="J26" s="9">
        <f>VLOOKUP(A26,Formelhilfe!$A$9:$H$44,8,FALSE)</f>
        <v>0</v>
      </c>
      <c r="K26" s="10">
        <f t="shared" si="1"/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0</v>
      </c>
      <c r="V26" s="9">
        <f>VLOOKUP(A26,Formelhilfe!$A$9:$P$44,16,FALSE)</f>
        <v>0</v>
      </c>
      <c r="W26" s="11">
        <f t="shared" si="5"/>
        <v>0</v>
      </c>
    </row>
    <row r="27" spans="1:45" ht="20.25" customHeight="1" x14ac:dyDescent="0.35">
      <c r="A27" s="111" t="s">
        <v>94</v>
      </c>
      <c r="B27" s="95" t="str">
        <f>VLOOKUP(A27,'Wettkampf 1'!$B$10:$C$45,2,FALSE)</f>
        <v>Neubörger 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0</v>
      </c>
      <c r="J27" s="9">
        <f>VLOOKUP(A27,Formelhilfe!$A$9:$H$44,8,FALSE)</f>
        <v>0</v>
      </c>
      <c r="K27" s="10">
        <f t="shared" si="1"/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0</v>
      </c>
      <c r="V27" s="9">
        <f>VLOOKUP(A27,Formelhilfe!$A$9:$P$44,16,FALSE)</f>
        <v>0</v>
      </c>
      <c r="W27" s="11">
        <f t="shared" si="5"/>
        <v>0</v>
      </c>
    </row>
    <row r="28" spans="1:45" ht="20.25" customHeight="1" x14ac:dyDescent="0.35">
      <c r="A28" s="111" t="s">
        <v>95</v>
      </c>
      <c r="B28" s="95" t="str">
        <f>VLOOKUP(A28,'Wettkampf 1'!$B$10:$C$45,2,FALSE)</f>
        <v>Neubörger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35">
      <c r="A29" s="111" t="s">
        <v>96</v>
      </c>
      <c r="B29" s="95" t="str">
        <f>VLOOKUP(A29,'Wettkampf 1'!$B$10:$C$45,2,FALSE)</f>
        <v>Neubörger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35">
      <c r="A30" s="111" t="s">
        <v>97</v>
      </c>
      <c r="B30" s="95" t="str">
        <f>VLOOKUP(A30,'Wettkampf 1'!$B$10:$C$45,2,FALSE)</f>
        <v>Neubörger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35">
      <c r="A31" s="111" t="s">
        <v>55</v>
      </c>
      <c r="B31" s="95" t="str">
        <f>VLOOKUP(A31,'Wettkampf 1'!$B$10:$C$45,2,FALSE)</f>
        <v>Neubörger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35">
      <c r="A32" s="111" t="s">
        <v>98</v>
      </c>
      <c r="B32" s="95" t="str">
        <f>VLOOKUP(A32,'Wettkampf 1'!$B$10:$C$45,2,FALSE)</f>
        <v>Lahn 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35">
      <c r="A33" s="111" t="s">
        <v>99</v>
      </c>
      <c r="B33" s="95" t="str">
        <f>VLOOKUP(A33,'Wettkampf 1'!$B$10:$C$45,2,FALSE)</f>
        <v>Lahn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35">
      <c r="A34" s="111" t="s">
        <v>100</v>
      </c>
      <c r="B34" s="95" t="str">
        <f>VLOOKUP(A34,'Wettkampf 1'!$B$10:$C$45,2,FALSE)</f>
        <v>Lahn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35">
      <c r="A35" s="111" t="s">
        <v>101</v>
      </c>
      <c r="B35" s="95" t="str">
        <f>VLOOKUP(A35,'Wettkampf 1'!$B$10:$C$45,2,FALSE)</f>
        <v>Lahn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35">
      <c r="A36" s="111" t="s">
        <v>102</v>
      </c>
      <c r="B36" s="95" t="str">
        <f>VLOOKUP(A36,'Wettkampf 1'!$B$10:$C$45,2,FALSE)</f>
        <v>Lahn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35">
      <c r="A37" s="111" t="s">
        <v>103</v>
      </c>
      <c r="B37" s="95" t="str">
        <f>VLOOKUP(A37,'Wettkampf 1'!$B$10:$C$45,2,FALSE)</f>
        <v>Lahn 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Werlte II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0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0</v>
      </c>
      <c r="S2" s="13" t="s">
        <v>17</v>
      </c>
      <c r="T2" s="13" t="s">
        <v>13</v>
      </c>
      <c r="U2" s="13" t="s">
        <v>66</v>
      </c>
    </row>
    <row r="3" spans="1:21" x14ac:dyDescent="0.25">
      <c r="A3" s="13" t="str">
        <f>'Wettkampf 1'!B3</f>
        <v>Sögel I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0</v>
      </c>
      <c r="S3" s="13" t="s">
        <v>18</v>
      </c>
      <c r="T3" s="13" t="s">
        <v>25</v>
      </c>
      <c r="U3" s="13" t="s">
        <v>67</v>
      </c>
    </row>
    <row r="4" spans="1:21" x14ac:dyDescent="0.25">
      <c r="A4" s="13" t="str">
        <f>'Wettkampf 1'!B4</f>
        <v>Werlte III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68</v>
      </c>
    </row>
    <row r="5" spans="1:21" x14ac:dyDescent="0.25">
      <c r="A5" s="13" t="str">
        <f>'Wettkampf 1'!B5</f>
        <v>Sögel III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25">
      <c r="A6" s="13" t="str">
        <f>'Wettkampf 1'!B6</f>
        <v>Neubörger I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25">
      <c r="A7" s="13" t="str">
        <f>'Wettkampf 1'!B7</f>
        <v>Lahn II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25">
      <c r="S8" s="13" t="s">
        <v>23</v>
      </c>
      <c r="T8" s="13" t="s">
        <v>104</v>
      </c>
    </row>
    <row r="9" spans="1:21" ht="15.75" x14ac:dyDescent="0.25">
      <c r="A9" s="111" t="s">
        <v>75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75" x14ac:dyDescent="0.25">
      <c r="A10" s="111" t="s">
        <v>76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0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0</v>
      </c>
      <c r="S10" s="13" t="s">
        <v>26</v>
      </c>
    </row>
    <row r="11" spans="1:21" ht="15.75" x14ac:dyDescent="0.25">
      <c r="A11" s="111" t="s">
        <v>77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</row>
    <row r="12" spans="1:21" ht="15.75" x14ac:dyDescent="0.25">
      <c r="A12" s="111" t="s">
        <v>78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75" x14ac:dyDescent="0.25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79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0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0</v>
      </c>
    </row>
    <row r="16" spans="1:21" ht="15.75" x14ac:dyDescent="0.25">
      <c r="A16" s="111" t="s">
        <v>81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75" x14ac:dyDescent="0.25">
      <c r="A17" s="111" t="s">
        <v>80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11" t="s">
        <v>82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83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11" t="s">
        <v>84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11" t="s">
        <v>85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11" t="s">
        <v>86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87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75" x14ac:dyDescent="0.25">
      <c r="A28" s="111" t="s">
        <v>88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11" t="s">
        <v>89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11" t="s">
        <v>90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75" x14ac:dyDescent="0.25">
      <c r="A31" s="111" t="s">
        <v>91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11" t="s">
        <v>92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93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11" t="s">
        <v>94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11" t="s">
        <v>95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75" x14ac:dyDescent="0.25">
      <c r="A36" s="111" t="s">
        <v>96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11" t="s">
        <v>97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98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11" t="s">
        <v>99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11" t="s">
        <v>100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11" t="s">
        <v>101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11" t="s">
        <v>102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103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0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B2" sqref="B2:B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120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0</v>
      </c>
      <c r="J2" s="5">
        <f t="shared" ref="J2:J7" si="0">SUM(C2:H2)</f>
        <v>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 t="shared" ref="R2:R7" si="1">SUM(K2:P2)</f>
        <v>0</v>
      </c>
      <c r="S2" s="5">
        <f>IF(Formelhilfe!P2&gt;0,T2/Formelhilfe!P2,0)</f>
        <v>0</v>
      </c>
      <c r="T2" s="6">
        <f t="shared" ref="T2:T7" si="2">SUM(C2:H2,K2:P2)</f>
        <v>0</v>
      </c>
    </row>
    <row r="3" spans="1:20" ht="23.25" customHeight="1" x14ac:dyDescent="0.3">
      <c r="A3" s="12"/>
      <c r="B3" s="111" t="s">
        <v>121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0</v>
      </c>
      <c r="J3" s="5">
        <f t="shared" si="0"/>
        <v>0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 t="shared" si="1"/>
        <v>0</v>
      </c>
      <c r="S3" s="5">
        <f>IF(Formelhilfe!P3&gt;0,T3/Formelhilfe!P3,0)</f>
        <v>0</v>
      </c>
      <c r="T3" s="6">
        <f t="shared" si="2"/>
        <v>0</v>
      </c>
    </row>
    <row r="4" spans="1:20" ht="23.25" customHeight="1" x14ac:dyDescent="0.3">
      <c r="A4" s="12"/>
      <c r="B4" s="111" t="s">
        <v>122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0</v>
      </c>
      <c r="J4" s="5">
        <f t="shared" si="0"/>
        <v>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 t="shared" si="1"/>
        <v>0</v>
      </c>
      <c r="S4" s="5">
        <f>IF(Formelhilfe!P4&gt;0,T4/Formelhilfe!P4,0)</f>
        <v>0</v>
      </c>
      <c r="T4" s="6">
        <f t="shared" si="2"/>
        <v>0</v>
      </c>
    </row>
    <row r="5" spans="1:20" ht="23.25" customHeight="1" x14ac:dyDescent="0.3">
      <c r="A5" s="12"/>
      <c r="B5" s="111" t="s">
        <v>123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 t="shared" si="0"/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 t="shared" si="1"/>
        <v>0</v>
      </c>
      <c r="S5" s="5">
        <f>IF(Formelhilfe!P5&gt;0,T5/Formelhilfe!P5,0)</f>
        <v>0</v>
      </c>
      <c r="T5" s="6">
        <f t="shared" si="2"/>
        <v>0</v>
      </c>
    </row>
    <row r="6" spans="1:20" ht="23.25" customHeight="1" x14ac:dyDescent="0.3">
      <c r="A6" s="12"/>
      <c r="B6" s="111" t="s">
        <v>124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 t="shared" si="0"/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 t="shared" si="1"/>
        <v>0</v>
      </c>
      <c r="S6" s="5">
        <f>IF(Formelhilfe!P6&gt;0,T6/Formelhilfe!P6,0)</f>
        <v>0</v>
      </c>
      <c r="T6" s="6">
        <f t="shared" si="2"/>
        <v>0</v>
      </c>
    </row>
    <row r="7" spans="1:20" ht="23.25" customHeight="1" x14ac:dyDescent="0.3">
      <c r="A7" s="12"/>
      <c r="B7" s="111" t="s">
        <v>125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0</v>
      </c>
      <c r="T7" s="6">
        <f t="shared" si="2"/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Werlte</v>
      </c>
      <c r="Z1" s="167"/>
    </row>
    <row r="2" spans="1:29" ht="15" customHeight="1" x14ac:dyDescent="0.25">
      <c r="A2" s="93">
        <v>1</v>
      </c>
      <c r="B2" s="111" t="s">
        <v>120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07.09.25</v>
      </c>
      <c r="Z2" s="167"/>
    </row>
    <row r="3" spans="1:29" ht="15" customHeight="1" x14ac:dyDescent="0.25">
      <c r="A3" s="93">
        <v>2</v>
      </c>
      <c r="B3" s="111" t="s">
        <v>121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25">
      <c r="A4" s="93">
        <v>3</v>
      </c>
      <c r="B4" s="111" t="s">
        <v>122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123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25">
      <c r="A6" s="93">
        <v>5</v>
      </c>
      <c r="B6" s="111" t="s">
        <v>124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125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56</v>
      </c>
      <c r="Y7" s="165" t="s">
        <v>65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75</v>
      </c>
      <c r="C10" s="95" t="str">
        <f>B2</f>
        <v>Werlte II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76</v>
      </c>
      <c r="C11" s="95" t="str">
        <f>B2</f>
        <v>Werlte II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77</v>
      </c>
      <c r="C12" s="95" t="str">
        <f>B2</f>
        <v>Werlte II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78</v>
      </c>
      <c r="C13" s="95" t="str">
        <f>B2</f>
        <v>Werlte II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49</v>
      </c>
      <c r="C14" s="95" t="str">
        <f>B2</f>
        <v>Werlte II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50</v>
      </c>
      <c r="C15" s="95" t="str">
        <f>B2</f>
        <v>Werlte II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79</v>
      </c>
      <c r="C16" s="95" t="str">
        <f>B3</f>
        <v>Sögel I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81</v>
      </c>
      <c r="C17" s="95" t="str">
        <f>B3</f>
        <v>Sögel I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80</v>
      </c>
      <c r="C18" s="95" t="str">
        <f>B3</f>
        <v>Sögel I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82</v>
      </c>
      <c r="C19" s="95" t="str">
        <f>B3</f>
        <v>Sögel I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51</v>
      </c>
      <c r="C20" s="95" t="str">
        <f>B3</f>
        <v>Sögel 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52</v>
      </c>
      <c r="C21" s="95" t="str">
        <f>B3</f>
        <v>Sögel 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83</v>
      </c>
      <c r="C22" s="95" t="str">
        <f>B4</f>
        <v>Werlte III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84</v>
      </c>
      <c r="C23" s="95" t="str">
        <f>B4</f>
        <v>Werlte III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85</v>
      </c>
      <c r="C24" s="95" t="str">
        <f>B4</f>
        <v>Werlte III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86</v>
      </c>
      <c r="C25" s="95" t="str">
        <f>B4</f>
        <v>Werlte III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53</v>
      </c>
      <c r="C26" s="95" t="str">
        <f>B4</f>
        <v>Werlte III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54</v>
      </c>
      <c r="C27" s="95" t="str">
        <f>B4</f>
        <v>Werlte III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87</v>
      </c>
      <c r="C28" s="95" t="str">
        <f>B5</f>
        <v>Sögel III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88</v>
      </c>
      <c r="C29" s="95" t="str">
        <f>B5</f>
        <v>Sögel III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89</v>
      </c>
      <c r="C30" s="95" t="str">
        <f>B5</f>
        <v>Sögel III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90</v>
      </c>
      <c r="C31" s="95" t="str">
        <f>B5</f>
        <v>Sögel III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91</v>
      </c>
      <c r="C32" s="95" t="str">
        <f>B5</f>
        <v>Sögel III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92</v>
      </c>
      <c r="C33" s="95" t="str">
        <f>B5</f>
        <v>Sögel III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93</v>
      </c>
      <c r="C34" s="95" t="str">
        <f>B6</f>
        <v>Neubörger I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94</v>
      </c>
      <c r="C35" s="95" t="str">
        <f>B6</f>
        <v>Neubörger I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95</v>
      </c>
      <c r="C36" s="95" t="str">
        <f>B6</f>
        <v>Neubörger I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96</v>
      </c>
      <c r="C37" s="95" t="str">
        <f>B6</f>
        <v>Neubörger I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97</v>
      </c>
      <c r="C38" s="95" t="str">
        <f>B6</f>
        <v>Neubörger I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55</v>
      </c>
      <c r="C39" s="95" t="str">
        <f>B6</f>
        <v>Neubörger I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98</v>
      </c>
      <c r="C40" s="95" t="str">
        <f>B7</f>
        <v>Lahn II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99</v>
      </c>
      <c r="C41" s="95" t="str">
        <f>B7</f>
        <v>Lahn II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100</v>
      </c>
      <c r="C42" s="95" t="str">
        <f>B7</f>
        <v>Lahn II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101</v>
      </c>
      <c r="C43" s="95" t="str">
        <f>B7</f>
        <v>Lahn II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102</v>
      </c>
      <c r="C44" s="95" t="str">
        <f>B7</f>
        <v>Lahn II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103</v>
      </c>
      <c r="C45" s="95" t="str">
        <f>B7</f>
        <v>Lahn II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25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Sögel</v>
      </c>
      <c r="X1" s="170"/>
    </row>
    <row r="2" spans="1:29" x14ac:dyDescent="0.25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21.09.25</v>
      </c>
      <c r="X2" s="170"/>
    </row>
    <row r="3" spans="1:29" x14ac:dyDescent="0.25">
      <c r="A3" s="106">
        <v>2</v>
      </c>
      <c r="B3" s="64" t="str">
        <f>'Wettkampf 1'!B3</f>
        <v>Sögel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Werlte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Sögel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Neubörger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Lahn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Sögel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Lahn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Lahn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Lahn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Werlte</v>
      </c>
      <c r="X1" s="170"/>
    </row>
    <row r="2" spans="1:29" x14ac:dyDescent="0.25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05.10.25</v>
      </c>
      <c r="X2" s="170"/>
    </row>
    <row r="3" spans="1:29" x14ac:dyDescent="0.25">
      <c r="A3" s="106">
        <v>2</v>
      </c>
      <c r="B3" s="64" t="str">
        <f>'Wettkampf 1'!B3</f>
        <v>Sögel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Werlte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Sögel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Neubörger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Lahn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Sögel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Lahn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Lahn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Lahn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Sögel</v>
      </c>
      <c r="X1" s="170"/>
    </row>
    <row r="2" spans="1:29" x14ac:dyDescent="0.25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19.10.25</v>
      </c>
      <c r="X2" s="170"/>
    </row>
    <row r="3" spans="1:29" x14ac:dyDescent="0.25">
      <c r="A3" s="106">
        <v>2</v>
      </c>
      <c r="B3" s="64" t="str">
        <f>'Wettkampf 1'!B3</f>
        <v>Sögel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Werlte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Sögel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Neubörger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Lahn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Sögel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Lahn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Lahn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Lahn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Neubörger</v>
      </c>
      <c r="X1" s="170"/>
    </row>
    <row r="2" spans="1:29" x14ac:dyDescent="0.25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02.11.25</v>
      </c>
      <c r="X2" s="170"/>
    </row>
    <row r="3" spans="1:29" x14ac:dyDescent="0.25">
      <c r="A3" s="106">
        <v>2</v>
      </c>
      <c r="B3" s="64" t="str">
        <f>'Wettkampf 1'!B3</f>
        <v>Sögel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Werlte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Sögel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Neubörger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Lahn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Sögel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Lahn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Lahn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Lahn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Lahn</v>
      </c>
      <c r="X1" s="170"/>
    </row>
    <row r="2" spans="1:27" x14ac:dyDescent="0.25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30.11.25</v>
      </c>
      <c r="X2" s="170"/>
    </row>
    <row r="3" spans="1:27" x14ac:dyDescent="0.25">
      <c r="A3" s="106">
        <v>2</v>
      </c>
      <c r="B3" s="64" t="str">
        <f>'Wettkampf 1'!B3</f>
        <v>Sögel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Werlte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Sögel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Neubörger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Lahn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Sögel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Lahn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Lahn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Lahn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Werlte</v>
      </c>
      <c r="X1" s="170"/>
    </row>
    <row r="2" spans="1:27" x14ac:dyDescent="0.25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18.01.26</v>
      </c>
      <c r="X2" s="170"/>
    </row>
    <row r="3" spans="1:27" x14ac:dyDescent="0.25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Werlte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Sögel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Neubörger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Lahn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Sögel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Lahn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Lahn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Lahn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Sögel</v>
      </c>
      <c r="X1" s="170"/>
    </row>
    <row r="2" spans="1:27" x14ac:dyDescent="0.25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01.02.26</v>
      </c>
      <c r="X2" s="170"/>
    </row>
    <row r="3" spans="1:27" x14ac:dyDescent="0.25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Werlte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Sögel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Neubörger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Lahn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Sögel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Neubörger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Neubörger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Lahn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Lahn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Lahn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2025-07-24T16:37:11Z</dcterms:modified>
</cp:coreProperties>
</file>