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 codeName="{DD97A8EA-9A9A-E61F-A557-7D5A7D7259CE}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D:\Seafile\RWK Sk-Hümmling\2025-26\LG Auflage\1. WK\Herren\"/>
    </mc:Choice>
  </mc:AlternateContent>
  <xr:revisionPtr revIDLastSave="0" documentId="13_ncr:1_{0E0DBC51-789F-4601-BC81-DEDCE0DAB731}" xr6:coauthVersionLast="36" xr6:coauthVersionMax="47" xr10:uidLastSave="{00000000-0000-0000-0000-000000000000}"/>
  <bookViews>
    <workbookView xWindow="6852" yWindow="1536" windowWidth="21600" windowHeight="11388" tabRatio="751" xr2:uid="{00000000-000D-0000-FFFF-FFFF00000000}"/>
  </bookViews>
  <sheets>
    <sheet name="Übersicht" sheetId="1" r:id="rId1"/>
    <sheet name="Wettkampf 1" sheetId="2" r:id="rId2"/>
    <sheet name="2" sheetId="6" r:id="rId3"/>
    <sheet name="3" sheetId="7" r:id="rId4"/>
    <sheet name="4" sheetId="8" r:id="rId5"/>
    <sheet name="5" sheetId="9" r:id="rId6"/>
    <sheet name="6" sheetId="10" r:id="rId7"/>
    <sheet name="7" sheetId="11" r:id="rId8"/>
    <sheet name="8" sheetId="12" r:id="rId9"/>
    <sheet name="9" sheetId="13" r:id="rId10"/>
    <sheet name="10" sheetId="14" r:id="rId11"/>
    <sheet name="11" sheetId="15" r:id="rId12"/>
    <sheet name="12" sheetId="16" r:id="rId13"/>
    <sheet name="Ausdruck" sheetId="20" r:id="rId14"/>
    <sheet name="Ausdruck blank" sheetId="21" r:id="rId15"/>
    <sheet name="Übersicht Schützen" sheetId="18" state="hidden" r:id="rId16"/>
    <sheet name="Formelhilfe" sheetId="17" state="hidden" r:id="rId17"/>
    <sheet name="Übersicht Gruppen" sheetId="19" state="hidden" r:id="rId18"/>
  </sheets>
  <definedNames>
    <definedName name="_xlnm._FilterDatabase" localSheetId="0" hidden="1">Übersicht!#REF!</definedName>
    <definedName name="_xlnm._FilterDatabase" localSheetId="17" hidden="1">'Übersicht Gruppen'!$A$1:$T$1</definedName>
    <definedName name="_xlnm._FilterDatabase" localSheetId="15" hidden="1">'Übersicht Schützen'!$A$1:$W$1</definedName>
    <definedName name="_xlnm.Print_Area" localSheetId="13">Ausdruck!$A$1:$Z$50</definedName>
    <definedName name="_xlnm.Print_Area" localSheetId="14">'Ausdruck blank'!$A$1:$Z$50</definedName>
    <definedName name="_xlnm.Print_Area" localSheetId="0">Übersicht!$A$1:$V$55</definedName>
    <definedName name="_xlnm.Print_Area" localSheetId="17">'Übersicht Gruppen'!$A$1:$T$7</definedName>
    <definedName name="_xlnm.Print_Area" localSheetId="15">'Übersicht Schützen'!$A$1:$W$37</definedName>
    <definedName name="_xlnm.Print_Area" localSheetId="1">'Wettkampf 1'!$A$1:$Z$45</definedName>
    <definedName name="_xlnm.Criteria" localSheetId="0">Übersicht!$U$6:$U$11</definedName>
    <definedName name="_xlnm.Criteria" localSheetId="17">'Übersicht Gruppen'!$T$2:$T$7</definedName>
    <definedName name="_xlnm.Criteria" localSheetId="15">'Übersicht Schützen'!#REF!</definedName>
  </definedNames>
  <calcPr calcId="191029"/>
</workbook>
</file>

<file path=xl/calcChain.xml><?xml version="1.0" encoding="utf-8"?>
<calcChain xmlns="http://schemas.openxmlformats.org/spreadsheetml/2006/main">
  <c r="M54" i="1" l="1"/>
  <c r="N54" i="1"/>
  <c r="O54" i="1"/>
  <c r="P54" i="1"/>
  <c r="Q54" i="1"/>
  <c r="L54" i="1"/>
  <c r="E54" i="1"/>
  <c r="F54" i="1"/>
  <c r="G54" i="1"/>
  <c r="H54" i="1"/>
  <c r="I54" i="1"/>
  <c r="O9" i="17"/>
  <c r="O10" i="17"/>
  <c r="O11" i="17"/>
  <c r="O12" i="17"/>
  <c r="O13" i="17"/>
  <c r="O14" i="17"/>
  <c r="O15" i="17"/>
  <c r="O16" i="17"/>
  <c r="O17" i="17"/>
  <c r="O18" i="17"/>
  <c r="O19" i="17"/>
  <c r="O20" i="17"/>
  <c r="O21" i="17"/>
  <c r="O22" i="17"/>
  <c r="O23" i="17"/>
  <c r="O24" i="17"/>
  <c r="O25" i="17"/>
  <c r="O26" i="17"/>
  <c r="O27" i="17"/>
  <c r="O28" i="17"/>
  <c r="O29" i="17"/>
  <c r="O30" i="17"/>
  <c r="O31" i="17"/>
  <c r="O32" i="17"/>
  <c r="O33" i="17"/>
  <c r="O34" i="17"/>
  <c r="O35" i="17"/>
  <c r="O36" i="17"/>
  <c r="O37" i="17"/>
  <c r="O38" i="17"/>
  <c r="O39" i="17"/>
  <c r="O40" i="17"/>
  <c r="O41" i="17"/>
  <c r="O42" i="17"/>
  <c r="O43" i="17"/>
  <c r="O44" i="17"/>
  <c r="B18" i="18" l="1"/>
  <c r="B13" i="18"/>
  <c r="B9" i="18"/>
  <c r="B10" i="18"/>
  <c r="B8" i="18"/>
  <c r="B36" i="18"/>
  <c r="B28" i="18"/>
  <c r="B15" i="18"/>
  <c r="B19" i="18"/>
  <c r="B29" i="18"/>
  <c r="B2" i="18"/>
  <c r="B20" i="18"/>
  <c r="B21" i="18"/>
  <c r="B5" i="18"/>
  <c r="B33" i="18"/>
  <c r="B37" i="18"/>
  <c r="B32" i="18"/>
  <c r="B25" i="18"/>
  <c r="B34" i="18"/>
  <c r="B12" i="18"/>
  <c r="B27" i="18"/>
  <c r="B17" i="18"/>
  <c r="B4" i="18"/>
  <c r="B16" i="18"/>
  <c r="B30" i="18"/>
  <c r="B3" i="18"/>
  <c r="B22" i="18"/>
  <c r="B7" i="18"/>
  <c r="B26" i="18"/>
  <c r="B35" i="18"/>
  <c r="B31" i="18"/>
  <c r="B11" i="18"/>
  <c r="B23" i="18"/>
  <c r="B24" i="18"/>
  <c r="B14" i="18"/>
  <c r="B6" i="18"/>
  <c r="Q4" i="1"/>
  <c r="P4" i="1"/>
  <c r="O4" i="1"/>
  <c r="N4" i="1"/>
  <c r="M4" i="1"/>
  <c r="L4" i="1"/>
  <c r="C3" i="18" l="1"/>
  <c r="B11" i="16"/>
  <c r="B12" i="16"/>
  <c r="B13" i="16"/>
  <c r="B14" i="16"/>
  <c r="B15" i="16"/>
  <c r="B16" i="16"/>
  <c r="B17" i="16"/>
  <c r="B18" i="16"/>
  <c r="B19" i="16"/>
  <c r="B20" i="16"/>
  <c r="B21" i="16"/>
  <c r="B22" i="16"/>
  <c r="B23" i="16"/>
  <c r="B24" i="16"/>
  <c r="B25" i="16"/>
  <c r="B26" i="16"/>
  <c r="B27" i="16"/>
  <c r="B28" i="16"/>
  <c r="B29" i="16"/>
  <c r="B30" i="16"/>
  <c r="B31" i="16"/>
  <c r="B32" i="16"/>
  <c r="B33" i="16"/>
  <c r="B34" i="16"/>
  <c r="B35" i="16"/>
  <c r="B36" i="16"/>
  <c r="B37" i="16"/>
  <c r="B38" i="16"/>
  <c r="B39" i="16"/>
  <c r="B40" i="16"/>
  <c r="B41" i="16"/>
  <c r="B42" i="16"/>
  <c r="B43" i="16"/>
  <c r="B44" i="16"/>
  <c r="B45" i="16"/>
  <c r="B10" i="16"/>
  <c r="B11" i="15"/>
  <c r="B12" i="15"/>
  <c r="B13" i="15"/>
  <c r="B14" i="15"/>
  <c r="B15" i="15"/>
  <c r="B16" i="15"/>
  <c r="B17" i="15"/>
  <c r="B18" i="15"/>
  <c r="B19" i="15"/>
  <c r="B20" i="15"/>
  <c r="B21" i="15"/>
  <c r="B22" i="15"/>
  <c r="B23" i="15"/>
  <c r="B24" i="15"/>
  <c r="B25" i="15"/>
  <c r="B26" i="15"/>
  <c r="B27" i="15"/>
  <c r="B28" i="15"/>
  <c r="B29" i="15"/>
  <c r="B30" i="15"/>
  <c r="B31" i="15"/>
  <c r="B32" i="15"/>
  <c r="B33" i="15"/>
  <c r="B34" i="15"/>
  <c r="B35" i="15"/>
  <c r="B36" i="15"/>
  <c r="B37" i="15"/>
  <c r="B38" i="15"/>
  <c r="B39" i="15"/>
  <c r="B40" i="15"/>
  <c r="B41" i="15"/>
  <c r="B42" i="15"/>
  <c r="B43" i="15"/>
  <c r="B44" i="15"/>
  <c r="B45" i="15"/>
  <c r="B10" i="15"/>
  <c r="C10" i="15"/>
  <c r="C11" i="15"/>
  <c r="C12" i="15"/>
  <c r="C13" i="15"/>
  <c r="C14" i="15"/>
  <c r="C15" i="15"/>
  <c r="C16" i="15"/>
  <c r="C17" i="15"/>
  <c r="C18" i="15"/>
  <c r="C19" i="15"/>
  <c r="C20" i="15"/>
  <c r="C21" i="15"/>
  <c r="C22" i="15"/>
  <c r="C23" i="15"/>
  <c r="C24" i="15"/>
  <c r="C25" i="15"/>
  <c r="C26" i="15"/>
  <c r="C27" i="15"/>
  <c r="C28" i="15"/>
  <c r="C29" i="15"/>
  <c r="C30" i="15"/>
  <c r="C31" i="15"/>
  <c r="C32" i="15"/>
  <c r="C33" i="15"/>
  <c r="C34" i="15"/>
  <c r="C35" i="15"/>
  <c r="C36" i="15"/>
  <c r="C37" i="15"/>
  <c r="C38" i="15"/>
  <c r="C39" i="15"/>
  <c r="C40" i="15"/>
  <c r="C41" i="15"/>
  <c r="C42" i="15"/>
  <c r="C43" i="15"/>
  <c r="C44" i="15"/>
  <c r="C45" i="15"/>
  <c r="B11" i="14"/>
  <c r="B12" i="14"/>
  <c r="B13" i="14"/>
  <c r="B14" i="14"/>
  <c r="B15" i="14"/>
  <c r="B16" i="14"/>
  <c r="B17" i="14"/>
  <c r="B18" i="14"/>
  <c r="B19" i="14"/>
  <c r="B20" i="14"/>
  <c r="B21" i="14"/>
  <c r="B22" i="14"/>
  <c r="B23" i="14"/>
  <c r="B24" i="14"/>
  <c r="B25" i="14"/>
  <c r="B26" i="14"/>
  <c r="B27" i="14"/>
  <c r="B28" i="14"/>
  <c r="B29" i="14"/>
  <c r="B30" i="14"/>
  <c r="B31" i="14"/>
  <c r="B32" i="14"/>
  <c r="B33" i="14"/>
  <c r="B34" i="14"/>
  <c r="B35" i="14"/>
  <c r="B36" i="14"/>
  <c r="B37" i="14"/>
  <c r="B38" i="14"/>
  <c r="B39" i="14"/>
  <c r="B40" i="14"/>
  <c r="B41" i="14"/>
  <c r="B42" i="14"/>
  <c r="B43" i="14"/>
  <c r="B44" i="14"/>
  <c r="B45" i="14"/>
  <c r="B10" i="14"/>
  <c r="C11" i="14"/>
  <c r="C12" i="14"/>
  <c r="C13" i="14"/>
  <c r="C14" i="14"/>
  <c r="C15" i="14"/>
  <c r="C16" i="14"/>
  <c r="C17" i="14"/>
  <c r="C18" i="14"/>
  <c r="C19" i="14"/>
  <c r="C20" i="14"/>
  <c r="C21" i="14"/>
  <c r="C22" i="14"/>
  <c r="C23" i="14"/>
  <c r="C24" i="14"/>
  <c r="C25" i="14"/>
  <c r="C26" i="14"/>
  <c r="C27" i="14"/>
  <c r="C28" i="14"/>
  <c r="C29" i="14"/>
  <c r="C30" i="14"/>
  <c r="C31" i="14"/>
  <c r="C32" i="14"/>
  <c r="C33" i="14"/>
  <c r="C34" i="14"/>
  <c r="C35" i="14"/>
  <c r="C36" i="14"/>
  <c r="C37" i="14"/>
  <c r="C38" i="14"/>
  <c r="C39" i="14"/>
  <c r="C40" i="14"/>
  <c r="C41" i="14"/>
  <c r="C42" i="14"/>
  <c r="C43" i="14"/>
  <c r="C44" i="14"/>
  <c r="C45" i="14"/>
  <c r="B11" i="13"/>
  <c r="B12" i="13"/>
  <c r="B13" i="13"/>
  <c r="B14" i="13"/>
  <c r="B15" i="13"/>
  <c r="B16" i="13"/>
  <c r="B17" i="13"/>
  <c r="B18" i="13"/>
  <c r="B19" i="13"/>
  <c r="B20" i="13"/>
  <c r="B21" i="13"/>
  <c r="B22" i="13"/>
  <c r="B23" i="13"/>
  <c r="B24" i="13"/>
  <c r="B25" i="13"/>
  <c r="B26" i="13"/>
  <c r="B27" i="13"/>
  <c r="B28" i="13"/>
  <c r="B29" i="13"/>
  <c r="B30" i="13"/>
  <c r="B31" i="13"/>
  <c r="B32" i="13"/>
  <c r="B33" i="13"/>
  <c r="B34" i="13"/>
  <c r="B35" i="13"/>
  <c r="B36" i="13"/>
  <c r="B37" i="13"/>
  <c r="B38" i="13"/>
  <c r="B39" i="13"/>
  <c r="B40" i="13"/>
  <c r="B41" i="13"/>
  <c r="B42" i="13"/>
  <c r="B43" i="13"/>
  <c r="B44" i="13"/>
  <c r="B45" i="13"/>
  <c r="B10" i="13"/>
  <c r="C11" i="13"/>
  <c r="C12" i="13"/>
  <c r="C13" i="13"/>
  <c r="C14" i="13"/>
  <c r="C15" i="13"/>
  <c r="C16" i="13"/>
  <c r="C17" i="13"/>
  <c r="C18" i="13"/>
  <c r="C19" i="13"/>
  <c r="C20" i="13"/>
  <c r="C21" i="13"/>
  <c r="C22" i="13"/>
  <c r="C23" i="13"/>
  <c r="C24" i="13"/>
  <c r="C25" i="13"/>
  <c r="C26" i="13"/>
  <c r="C27" i="13"/>
  <c r="C28" i="13"/>
  <c r="C29" i="13"/>
  <c r="C30" i="13"/>
  <c r="C31" i="13"/>
  <c r="C32" i="13"/>
  <c r="C33" i="13"/>
  <c r="C34" i="13"/>
  <c r="C35" i="13"/>
  <c r="C36" i="13"/>
  <c r="C37" i="13"/>
  <c r="C38" i="13"/>
  <c r="C39" i="13"/>
  <c r="C40" i="13"/>
  <c r="C41" i="13"/>
  <c r="C42" i="13"/>
  <c r="C43" i="13"/>
  <c r="C44" i="13"/>
  <c r="C45" i="13"/>
  <c r="B11" i="12"/>
  <c r="B12" i="12"/>
  <c r="B13" i="12"/>
  <c r="B14" i="12"/>
  <c r="B15" i="12"/>
  <c r="B16" i="12"/>
  <c r="B17" i="12"/>
  <c r="B18" i="12"/>
  <c r="B19" i="12"/>
  <c r="B20" i="12"/>
  <c r="B21" i="12"/>
  <c r="B22" i="12"/>
  <c r="B23" i="12"/>
  <c r="B24" i="12"/>
  <c r="B25" i="12"/>
  <c r="B26" i="12"/>
  <c r="B27" i="12"/>
  <c r="B28" i="12"/>
  <c r="B29" i="12"/>
  <c r="B30" i="12"/>
  <c r="B31" i="12"/>
  <c r="B32" i="12"/>
  <c r="B33" i="12"/>
  <c r="B34" i="12"/>
  <c r="B35" i="12"/>
  <c r="B36" i="12"/>
  <c r="B37" i="12"/>
  <c r="B38" i="12"/>
  <c r="B39" i="12"/>
  <c r="B40" i="12"/>
  <c r="B41" i="12"/>
  <c r="B42" i="12"/>
  <c r="B43" i="12"/>
  <c r="B44" i="12"/>
  <c r="B45" i="12"/>
  <c r="B10" i="12"/>
  <c r="C11" i="12"/>
  <c r="C12" i="12"/>
  <c r="C13" i="12"/>
  <c r="C14" i="12"/>
  <c r="C15" i="12"/>
  <c r="C16" i="12"/>
  <c r="C17" i="12"/>
  <c r="C18" i="12"/>
  <c r="C19" i="12"/>
  <c r="C20" i="12"/>
  <c r="C21" i="12"/>
  <c r="C22" i="12"/>
  <c r="C23" i="12"/>
  <c r="C24" i="12"/>
  <c r="C25" i="12"/>
  <c r="C26" i="12"/>
  <c r="C27" i="12"/>
  <c r="C28" i="12"/>
  <c r="C29" i="12"/>
  <c r="C30" i="12"/>
  <c r="C31" i="12"/>
  <c r="C32" i="12"/>
  <c r="C33" i="12"/>
  <c r="C34" i="12"/>
  <c r="C35" i="12"/>
  <c r="C36" i="12"/>
  <c r="C37" i="12"/>
  <c r="C38" i="12"/>
  <c r="C39" i="12"/>
  <c r="C40" i="12"/>
  <c r="C41" i="12"/>
  <c r="C42" i="12"/>
  <c r="C43" i="12"/>
  <c r="C44" i="12"/>
  <c r="C45" i="12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38" i="11"/>
  <c r="B39" i="11"/>
  <c r="B40" i="11"/>
  <c r="B41" i="11"/>
  <c r="B42" i="11"/>
  <c r="B43" i="11"/>
  <c r="B44" i="11"/>
  <c r="B45" i="11"/>
  <c r="B10" i="11"/>
  <c r="B11" i="10"/>
  <c r="B12" i="10"/>
  <c r="B13" i="10"/>
  <c r="B14" i="10"/>
  <c r="B15" i="10"/>
  <c r="B16" i="10"/>
  <c r="B17" i="10"/>
  <c r="B18" i="10"/>
  <c r="B19" i="10"/>
  <c r="B20" i="10"/>
  <c r="B21" i="10"/>
  <c r="B22" i="10"/>
  <c r="B23" i="10"/>
  <c r="B24" i="10"/>
  <c r="B25" i="10"/>
  <c r="B26" i="10"/>
  <c r="B27" i="10"/>
  <c r="B28" i="10"/>
  <c r="B29" i="10"/>
  <c r="B30" i="10"/>
  <c r="B31" i="10"/>
  <c r="B32" i="10"/>
  <c r="B33" i="10"/>
  <c r="B34" i="10"/>
  <c r="B35" i="10"/>
  <c r="B36" i="10"/>
  <c r="B37" i="10"/>
  <c r="B38" i="10"/>
  <c r="B39" i="10"/>
  <c r="B40" i="10"/>
  <c r="B41" i="10"/>
  <c r="B42" i="10"/>
  <c r="B43" i="10"/>
  <c r="B44" i="10"/>
  <c r="B45" i="10"/>
  <c r="B10" i="10"/>
  <c r="B11" i="9"/>
  <c r="B12" i="9"/>
  <c r="B13" i="9"/>
  <c r="B14" i="9"/>
  <c r="B15" i="9"/>
  <c r="B16" i="9"/>
  <c r="B17" i="9"/>
  <c r="B18" i="9"/>
  <c r="B19" i="9"/>
  <c r="B20" i="9"/>
  <c r="B21" i="9"/>
  <c r="B22" i="9"/>
  <c r="B23" i="9"/>
  <c r="B24" i="9"/>
  <c r="B25" i="9"/>
  <c r="B26" i="9"/>
  <c r="B27" i="9"/>
  <c r="B28" i="9"/>
  <c r="B29" i="9"/>
  <c r="B30" i="9"/>
  <c r="B31" i="9"/>
  <c r="B32" i="9"/>
  <c r="B33" i="9"/>
  <c r="B34" i="9"/>
  <c r="B35" i="9"/>
  <c r="B36" i="9"/>
  <c r="B37" i="9"/>
  <c r="B38" i="9"/>
  <c r="B39" i="9"/>
  <c r="B40" i="9"/>
  <c r="B41" i="9"/>
  <c r="B42" i="9"/>
  <c r="B43" i="9"/>
  <c r="B44" i="9"/>
  <c r="B45" i="9"/>
  <c r="B10" i="9"/>
  <c r="B11" i="8"/>
  <c r="B12" i="8"/>
  <c r="B13" i="8"/>
  <c r="B14" i="8"/>
  <c r="B15" i="8"/>
  <c r="B16" i="8"/>
  <c r="B17" i="8"/>
  <c r="B18" i="8"/>
  <c r="B19" i="8"/>
  <c r="B20" i="8"/>
  <c r="B21" i="8"/>
  <c r="B22" i="8"/>
  <c r="B23" i="8"/>
  <c r="B24" i="8"/>
  <c r="B25" i="8"/>
  <c r="B26" i="8"/>
  <c r="B27" i="8"/>
  <c r="B28" i="8"/>
  <c r="B29" i="8"/>
  <c r="B30" i="8"/>
  <c r="B31" i="8"/>
  <c r="B32" i="8"/>
  <c r="B33" i="8"/>
  <c r="B34" i="8"/>
  <c r="B35" i="8"/>
  <c r="B36" i="8"/>
  <c r="B37" i="8"/>
  <c r="B38" i="8"/>
  <c r="B39" i="8"/>
  <c r="B40" i="8"/>
  <c r="B41" i="8"/>
  <c r="B42" i="8"/>
  <c r="B43" i="8"/>
  <c r="B44" i="8"/>
  <c r="B45" i="8"/>
  <c r="B10" i="8"/>
  <c r="C11" i="8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C27" i="8"/>
  <c r="C28" i="8"/>
  <c r="C29" i="8"/>
  <c r="C30" i="8"/>
  <c r="C31" i="8"/>
  <c r="C32" i="8"/>
  <c r="C33" i="8"/>
  <c r="C34" i="8"/>
  <c r="C35" i="8"/>
  <c r="C36" i="8"/>
  <c r="C37" i="8"/>
  <c r="C38" i="8"/>
  <c r="C39" i="8"/>
  <c r="C40" i="8"/>
  <c r="C41" i="8"/>
  <c r="C42" i="8"/>
  <c r="C43" i="8"/>
  <c r="C44" i="8"/>
  <c r="C45" i="8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36" i="7"/>
  <c r="B37" i="7"/>
  <c r="B38" i="7"/>
  <c r="B39" i="7"/>
  <c r="B40" i="7"/>
  <c r="B41" i="7"/>
  <c r="B42" i="7"/>
  <c r="B43" i="7"/>
  <c r="B44" i="7"/>
  <c r="B45" i="7"/>
  <c r="B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43" i="7"/>
  <c r="C44" i="7"/>
  <c r="C45" i="7"/>
  <c r="AB45" i="21"/>
  <c r="AA45" i="21"/>
  <c r="F45" i="21"/>
  <c r="Q45" i="21" s="1"/>
  <c r="AB44" i="21"/>
  <c r="AA44" i="21"/>
  <c r="F44" i="21"/>
  <c r="M44" i="21" s="1"/>
  <c r="AB43" i="21"/>
  <c r="AA43" i="21"/>
  <c r="F43" i="21"/>
  <c r="K43" i="21" s="1"/>
  <c r="AB42" i="21"/>
  <c r="AA42" i="21"/>
  <c r="L42" i="21"/>
  <c r="F42" i="21"/>
  <c r="AB41" i="21"/>
  <c r="AA41" i="21"/>
  <c r="F41" i="21"/>
  <c r="AB40" i="21"/>
  <c r="AA40" i="21"/>
  <c r="J40" i="21"/>
  <c r="F40" i="21"/>
  <c r="I40" i="21" s="1"/>
  <c r="AB39" i="21"/>
  <c r="AA39" i="21"/>
  <c r="L39" i="21"/>
  <c r="F39" i="21"/>
  <c r="AB38" i="21"/>
  <c r="AA38" i="21"/>
  <c r="J38" i="21"/>
  <c r="F38" i="21"/>
  <c r="AB37" i="21"/>
  <c r="AA37" i="21"/>
  <c r="N37" i="21"/>
  <c r="L37" i="21"/>
  <c r="F37" i="21"/>
  <c r="AB36" i="21"/>
  <c r="AA36" i="21"/>
  <c r="L36" i="21"/>
  <c r="F36" i="21"/>
  <c r="M36" i="21" s="1"/>
  <c r="AB35" i="21"/>
  <c r="AA35" i="21"/>
  <c r="N35" i="21"/>
  <c r="F35" i="21"/>
  <c r="Q35" i="21" s="1"/>
  <c r="AB34" i="21"/>
  <c r="AA34" i="21"/>
  <c r="R34" i="21"/>
  <c r="H34" i="21"/>
  <c r="F34" i="21"/>
  <c r="I34" i="21" s="1"/>
  <c r="AB33" i="21"/>
  <c r="AA33" i="21"/>
  <c r="F33" i="21"/>
  <c r="K33" i="21" s="1"/>
  <c r="AB32" i="21"/>
  <c r="AA32" i="21"/>
  <c r="F32" i="21"/>
  <c r="AB31" i="21"/>
  <c r="AA31" i="21"/>
  <c r="R31" i="21"/>
  <c r="F31" i="21"/>
  <c r="G31" i="21" s="1"/>
  <c r="AB30" i="21"/>
  <c r="AA30" i="21"/>
  <c r="F30" i="21"/>
  <c r="AB29" i="21"/>
  <c r="AA29" i="21"/>
  <c r="R29" i="21"/>
  <c r="H29" i="21"/>
  <c r="F29" i="21"/>
  <c r="G29" i="21" s="1"/>
  <c r="AB28" i="21"/>
  <c r="AA28" i="21"/>
  <c r="H28" i="21"/>
  <c r="F28" i="21"/>
  <c r="Q28" i="21" s="1"/>
  <c r="AB27" i="21"/>
  <c r="AA27" i="21"/>
  <c r="J27" i="21"/>
  <c r="H27" i="21"/>
  <c r="F27" i="21"/>
  <c r="AB26" i="21"/>
  <c r="AA26" i="21"/>
  <c r="N26" i="21"/>
  <c r="F26" i="21"/>
  <c r="M26" i="21" s="1"/>
  <c r="AB25" i="21"/>
  <c r="AA25" i="21"/>
  <c r="J25" i="21"/>
  <c r="F25" i="21"/>
  <c r="AB24" i="21"/>
  <c r="AA24" i="21"/>
  <c r="J24" i="21"/>
  <c r="F24" i="21"/>
  <c r="I24" i="21" s="1"/>
  <c r="AB23" i="21"/>
  <c r="AA23" i="21"/>
  <c r="L23" i="21"/>
  <c r="F23" i="21"/>
  <c r="AB22" i="21"/>
  <c r="AA22" i="21"/>
  <c r="F22" i="21"/>
  <c r="K22" i="21" s="1"/>
  <c r="AB21" i="21"/>
  <c r="AA21" i="21"/>
  <c r="F21" i="21"/>
  <c r="AB20" i="21"/>
  <c r="AA20" i="21"/>
  <c r="H20" i="21"/>
  <c r="F20" i="21"/>
  <c r="AB19" i="21"/>
  <c r="AA19" i="21"/>
  <c r="R19" i="21"/>
  <c r="J19" i="21"/>
  <c r="F19" i="21"/>
  <c r="N19" i="21"/>
  <c r="AB18" i="21"/>
  <c r="AA18" i="21"/>
  <c r="AC18" i="21" s="1"/>
  <c r="H18" i="21"/>
  <c r="F18" i="21"/>
  <c r="G18" i="21" s="1"/>
  <c r="AB17" i="21"/>
  <c r="AA17" i="21"/>
  <c r="J17" i="21"/>
  <c r="F17" i="21"/>
  <c r="Q17" i="21" s="1"/>
  <c r="AB16" i="21"/>
  <c r="AA16" i="21"/>
  <c r="L16" i="21"/>
  <c r="F16" i="21"/>
  <c r="G16" i="21" s="1"/>
  <c r="AB15" i="21"/>
  <c r="AA15" i="21"/>
  <c r="N15" i="21"/>
  <c r="F15" i="21"/>
  <c r="I15" i="21" s="1"/>
  <c r="AB14" i="21"/>
  <c r="AA14" i="21"/>
  <c r="L14" i="21"/>
  <c r="H14" i="21"/>
  <c r="F14" i="21"/>
  <c r="G14" i="21" s="1"/>
  <c r="AB13" i="21"/>
  <c r="AA13" i="21"/>
  <c r="F13" i="21"/>
  <c r="G13" i="21" s="1"/>
  <c r="AB12" i="21"/>
  <c r="AA12" i="21"/>
  <c r="J12" i="21"/>
  <c r="F12" i="21"/>
  <c r="G12" i="21" s="1"/>
  <c r="AB11" i="21"/>
  <c r="AA11" i="21"/>
  <c r="L11" i="21"/>
  <c r="H11" i="21"/>
  <c r="F11" i="21"/>
  <c r="O11" i="21" s="1"/>
  <c r="AB10" i="21"/>
  <c r="AA10" i="21"/>
  <c r="R10" i="21"/>
  <c r="N10" i="21"/>
  <c r="J10" i="21"/>
  <c r="F10" i="21"/>
  <c r="G10" i="21" s="1"/>
  <c r="R39" i="21"/>
  <c r="P33" i="21"/>
  <c r="K45" i="21"/>
  <c r="J15" i="21"/>
  <c r="D1" i="21"/>
  <c r="D4" i="20"/>
  <c r="D3" i="20"/>
  <c r="D1" i="20"/>
  <c r="B3" i="20"/>
  <c r="B4" i="20"/>
  <c r="B5" i="20"/>
  <c r="B6" i="20"/>
  <c r="B7" i="20"/>
  <c r="B2" i="20"/>
  <c r="C10" i="20"/>
  <c r="C11" i="20"/>
  <c r="C12" i="20"/>
  <c r="C13" i="20"/>
  <c r="C14" i="20"/>
  <c r="C15" i="20"/>
  <c r="C16" i="20"/>
  <c r="C17" i="20"/>
  <c r="C18" i="20"/>
  <c r="C19" i="20"/>
  <c r="C20" i="20"/>
  <c r="C21" i="20"/>
  <c r="C22" i="20"/>
  <c r="C23" i="20"/>
  <c r="C24" i="20"/>
  <c r="C25" i="20"/>
  <c r="C26" i="20"/>
  <c r="C27" i="20"/>
  <c r="C28" i="20"/>
  <c r="C29" i="20"/>
  <c r="C30" i="20"/>
  <c r="C31" i="20"/>
  <c r="C32" i="20"/>
  <c r="C33" i="20"/>
  <c r="C34" i="20"/>
  <c r="C35" i="20"/>
  <c r="C36" i="20"/>
  <c r="C37" i="20"/>
  <c r="C38" i="20"/>
  <c r="C39" i="20"/>
  <c r="C40" i="20"/>
  <c r="C41" i="20"/>
  <c r="C42" i="20"/>
  <c r="C43" i="20"/>
  <c r="C44" i="20"/>
  <c r="C45" i="20"/>
  <c r="B11" i="20"/>
  <c r="B12" i="20"/>
  <c r="B13" i="20"/>
  <c r="B14" i="20"/>
  <c r="B15" i="20"/>
  <c r="B16" i="20"/>
  <c r="B17" i="20"/>
  <c r="B18" i="20"/>
  <c r="B19" i="20"/>
  <c r="B20" i="20"/>
  <c r="B21" i="20"/>
  <c r="B22" i="20"/>
  <c r="B23" i="20"/>
  <c r="B24" i="20"/>
  <c r="B25" i="20"/>
  <c r="B26" i="20"/>
  <c r="B27" i="20"/>
  <c r="B28" i="20"/>
  <c r="B29" i="20"/>
  <c r="B30" i="20"/>
  <c r="B31" i="20"/>
  <c r="B32" i="20"/>
  <c r="B33" i="20"/>
  <c r="B34" i="20"/>
  <c r="B35" i="20"/>
  <c r="B36" i="20"/>
  <c r="B37" i="20"/>
  <c r="B38" i="20"/>
  <c r="B39" i="20"/>
  <c r="B40" i="20"/>
  <c r="B41" i="20"/>
  <c r="B42" i="20"/>
  <c r="B43" i="20"/>
  <c r="B44" i="20"/>
  <c r="B45" i="20"/>
  <c r="B10" i="20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AC15" i="21" l="1"/>
  <c r="AC28" i="21"/>
  <c r="AC30" i="21"/>
  <c r="AC37" i="21"/>
  <c r="AC39" i="21"/>
  <c r="AC21" i="21"/>
  <c r="AC26" i="21"/>
  <c r="AC32" i="21"/>
  <c r="AC36" i="21"/>
  <c r="AC40" i="21"/>
  <c r="AC13" i="21"/>
  <c r="AC31" i="21"/>
  <c r="M14" i="21"/>
  <c r="AC20" i="21"/>
  <c r="AC17" i="21"/>
  <c r="Q10" i="21"/>
  <c r="K13" i="21"/>
  <c r="Q13" i="21"/>
  <c r="I17" i="21"/>
  <c r="AC19" i="21"/>
  <c r="AC23" i="21"/>
  <c r="M13" i="21"/>
  <c r="AC42" i="21"/>
  <c r="AC44" i="21"/>
  <c r="AC12" i="21"/>
  <c r="AC11" i="21"/>
  <c r="AC22" i="21"/>
  <c r="M34" i="21"/>
  <c r="AC10" i="21"/>
  <c r="AC14" i="21"/>
  <c r="AC24" i="21"/>
  <c r="AC34" i="21"/>
  <c r="AC35" i="21"/>
  <c r="AC38" i="21"/>
  <c r="AC41" i="21"/>
  <c r="AC43" i="21"/>
  <c r="AC45" i="21"/>
  <c r="AC27" i="21"/>
  <c r="AC29" i="21"/>
  <c r="O12" i="21"/>
  <c r="P21" i="21"/>
  <c r="L21" i="21"/>
  <c r="H21" i="21"/>
  <c r="O21" i="21"/>
  <c r="K21" i="21"/>
  <c r="G21" i="21"/>
  <c r="M21" i="21"/>
  <c r="O30" i="21"/>
  <c r="K30" i="21"/>
  <c r="G30" i="21"/>
  <c r="N30" i="21"/>
  <c r="I30" i="21"/>
  <c r="R30" i="21"/>
  <c r="M30" i="21"/>
  <c r="H30" i="21"/>
  <c r="P30" i="21"/>
  <c r="O32" i="21"/>
  <c r="K32" i="21"/>
  <c r="G32" i="21"/>
  <c r="R32" i="21"/>
  <c r="M32" i="21"/>
  <c r="H32" i="21"/>
  <c r="Q32" i="21"/>
  <c r="L32" i="21"/>
  <c r="N32" i="21"/>
  <c r="O10" i="21"/>
  <c r="I11" i="21"/>
  <c r="M11" i="21"/>
  <c r="Q11" i="21"/>
  <c r="K12" i="21"/>
  <c r="R13" i="21"/>
  <c r="Q15" i="21"/>
  <c r="O16" i="21"/>
  <c r="P18" i="21"/>
  <c r="M19" i="21"/>
  <c r="R20" i="21"/>
  <c r="K20" i="21"/>
  <c r="L22" i="21"/>
  <c r="P23" i="21"/>
  <c r="Q30" i="21"/>
  <c r="P32" i="21"/>
  <c r="L38" i="21"/>
  <c r="P39" i="21"/>
  <c r="O42" i="21"/>
  <c r="K42" i="21"/>
  <c r="G42" i="21"/>
  <c r="R42" i="21"/>
  <c r="N42" i="21"/>
  <c r="J42" i="21"/>
  <c r="P42" i="21"/>
  <c r="H42" i="21"/>
  <c r="M42" i="21"/>
  <c r="Q43" i="21"/>
  <c r="R43" i="21"/>
  <c r="H45" i="21"/>
  <c r="H43" i="21"/>
  <c r="H41" i="21"/>
  <c r="G43" i="21"/>
  <c r="G35" i="21"/>
  <c r="H33" i="21"/>
  <c r="G27" i="21"/>
  <c r="H25" i="21"/>
  <c r="G45" i="21"/>
  <c r="H39" i="21"/>
  <c r="G33" i="21"/>
  <c r="H31" i="21"/>
  <c r="G25" i="21"/>
  <c r="H23" i="21"/>
  <c r="H10" i="21"/>
  <c r="L10" i="21"/>
  <c r="P10" i="21"/>
  <c r="J11" i="21"/>
  <c r="N11" i="21"/>
  <c r="R11" i="21"/>
  <c r="H12" i="21"/>
  <c r="L12" i="21"/>
  <c r="Q12" i="21"/>
  <c r="I13" i="21"/>
  <c r="N13" i="21"/>
  <c r="R14" i="21"/>
  <c r="N14" i="21"/>
  <c r="J14" i="21"/>
  <c r="Q14" i="21"/>
  <c r="I14" i="21"/>
  <c r="O14" i="21"/>
  <c r="R15" i="21"/>
  <c r="H16" i="21"/>
  <c r="P16" i="21"/>
  <c r="P17" i="21"/>
  <c r="L17" i="21"/>
  <c r="H17" i="21"/>
  <c r="O17" i="21"/>
  <c r="K17" i="21"/>
  <c r="G17" i="21"/>
  <c r="M17" i="21"/>
  <c r="R18" i="21"/>
  <c r="K18" i="21"/>
  <c r="L20" i="21"/>
  <c r="I21" i="21"/>
  <c r="Q21" i="21"/>
  <c r="G22" i="21"/>
  <c r="P22" i="21"/>
  <c r="G23" i="21"/>
  <c r="R23" i="21"/>
  <c r="O24" i="21"/>
  <c r="K24" i="21"/>
  <c r="G24" i="21"/>
  <c r="R24" i="21"/>
  <c r="M24" i="21"/>
  <c r="H24" i="21"/>
  <c r="Q24" i="21"/>
  <c r="L24" i="21"/>
  <c r="N24" i="21"/>
  <c r="K25" i="21"/>
  <c r="H26" i="21"/>
  <c r="R26" i="21"/>
  <c r="Q27" i="21"/>
  <c r="N27" i="21"/>
  <c r="L28" i="21"/>
  <c r="L29" i="21"/>
  <c r="J30" i="21"/>
  <c r="L31" i="21"/>
  <c r="I32" i="21"/>
  <c r="H35" i="21"/>
  <c r="Q36" i="21"/>
  <c r="G37" i="21"/>
  <c r="R37" i="21"/>
  <c r="O38" i="21"/>
  <c r="K38" i="21"/>
  <c r="G38" i="21"/>
  <c r="N38" i="21"/>
  <c r="I38" i="21"/>
  <c r="R38" i="21"/>
  <c r="M38" i="21"/>
  <c r="H38" i="21"/>
  <c r="P38" i="21"/>
  <c r="G39" i="21"/>
  <c r="O40" i="21"/>
  <c r="K40" i="21"/>
  <c r="G40" i="21"/>
  <c r="R40" i="21"/>
  <c r="N40" i="21"/>
  <c r="M40" i="21"/>
  <c r="H40" i="21"/>
  <c r="L40" i="21"/>
  <c r="P40" i="21"/>
  <c r="G41" i="21"/>
  <c r="P45" i="21"/>
  <c r="P43" i="21"/>
  <c r="P41" i="21"/>
  <c r="O43" i="21"/>
  <c r="O39" i="21"/>
  <c r="P37" i="21"/>
  <c r="O31" i="21"/>
  <c r="P29" i="21"/>
  <c r="O23" i="21"/>
  <c r="O45" i="21"/>
  <c r="O37" i="21"/>
  <c r="P35" i="21"/>
  <c r="O29" i="21"/>
  <c r="P27" i="21"/>
  <c r="P11" i="21"/>
  <c r="O18" i="21"/>
  <c r="P20" i="21"/>
  <c r="P25" i="21"/>
  <c r="O41" i="21"/>
  <c r="L45" i="21"/>
  <c r="L43" i="21"/>
  <c r="L41" i="21"/>
  <c r="K37" i="21"/>
  <c r="L35" i="21"/>
  <c r="K29" i="21"/>
  <c r="L27" i="21"/>
  <c r="K41" i="21"/>
  <c r="K35" i="21"/>
  <c r="L33" i="21"/>
  <c r="K27" i="21"/>
  <c r="L25" i="21"/>
  <c r="R45" i="21"/>
  <c r="R35" i="21"/>
  <c r="R27" i="21"/>
  <c r="R33" i="21"/>
  <c r="R25" i="21"/>
  <c r="K10" i="21"/>
  <c r="P12" i="21"/>
  <c r="R17" i="21"/>
  <c r="P19" i="21"/>
  <c r="L19" i="21"/>
  <c r="H19" i="21"/>
  <c r="O19" i="21"/>
  <c r="K19" i="21"/>
  <c r="G19" i="21"/>
  <c r="N21" i="21"/>
  <c r="R28" i="21"/>
  <c r="K31" i="21"/>
  <c r="Q33" i="21"/>
  <c r="O33" i="21"/>
  <c r="O35" i="21"/>
  <c r="R41" i="21"/>
  <c r="Q42" i="21"/>
  <c r="O44" i="21"/>
  <c r="K44" i="21"/>
  <c r="G44" i="21"/>
  <c r="R44" i="21"/>
  <c r="N44" i="21"/>
  <c r="J44" i="21"/>
  <c r="Q44" i="21"/>
  <c r="I44" i="21"/>
  <c r="P44" i="21"/>
  <c r="H44" i="21"/>
  <c r="J45" i="21"/>
  <c r="J39" i="21"/>
  <c r="J31" i="21"/>
  <c r="J23" i="21"/>
  <c r="J37" i="21"/>
  <c r="I36" i="21"/>
  <c r="J29" i="21"/>
  <c r="I28" i="21"/>
  <c r="N41" i="21"/>
  <c r="N33" i="21"/>
  <c r="N25" i="21"/>
  <c r="N43" i="21"/>
  <c r="N39" i="21"/>
  <c r="N36" i="21"/>
  <c r="N31" i="21"/>
  <c r="N28" i="21"/>
  <c r="N23" i="21"/>
  <c r="I10" i="21"/>
  <c r="M10" i="21"/>
  <c r="G11" i="21"/>
  <c r="K11" i="21"/>
  <c r="R12" i="21"/>
  <c r="N12" i="21"/>
  <c r="I12" i="21"/>
  <c r="M12" i="21"/>
  <c r="P13" i="21"/>
  <c r="L13" i="21"/>
  <c r="H13" i="21"/>
  <c r="J13" i="21"/>
  <c r="O13" i="21"/>
  <c r="K14" i="21"/>
  <c r="P14" i="21"/>
  <c r="P15" i="21"/>
  <c r="L15" i="21"/>
  <c r="H15" i="21"/>
  <c r="O15" i="21"/>
  <c r="K15" i="21"/>
  <c r="G15" i="21"/>
  <c r="M15" i="21"/>
  <c r="R16" i="21"/>
  <c r="K16" i="21"/>
  <c r="AC16" i="21"/>
  <c r="N17" i="21"/>
  <c r="L18" i="21"/>
  <c r="I19" i="21"/>
  <c r="Q19" i="21"/>
  <c r="G20" i="21"/>
  <c r="O20" i="21"/>
  <c r="J21" i="21"/>
  <c r="R21" i="21"/>
  <c r="H22" i="21"/>
  <c r="Q22" i="21"/>
  <c r="K23" i="21"/>
  <c r="P24" i="21"/>
  <c r="Q25" i="21"/>
  <c r="O25" i="21"/>
  <c r="I26" i="21"/>
  <c r="O27" i="21"/>
  <c r="M28" i="21"/>
  <c r="N29" i="21"/>
  <c r="L30" i="21"/>
  <c r="P31" i="21"/>
  <c r="J32" i="21"/>
  <c r="J33" i="21"/>
  <c r="N34" i="21"/>
  <c r="J35" i="21"/>
  <c r="H36" i="21"/>
  <c r="R36" i="21"/>
  <c r="H37" i="21"/>
  <c r="Q38" i="21"/>
  <c r="K39" i="21"/>
  <c r="Q40" i="21"/>
  <c r="J41" i="21"/>
  <c r="I42" i="21"/>
  <c r="J43" i="21"/>
  <c r="L44" i="21"/>
  <c r="N45" i="21"/>
  <c r="I16" i="21"/>
  <c r="M16" i="21"/>
  <c r="Q16" i="21"/>
  <c r="I18" i="21"/>
  <c r="M18" i="21"/>
  <c r="Q18" i="21"/>
  <c r="I20" i="21"/>
  <c r="M20" i="21"/>
  <c r="Q20" i="21"/>
  <c r="O22" i="21"/>
  <c r="I22" i="21"/>
  <c r="M22" i="21"/>
  <c r="R22" i="21"/>
  <c r="O26" i="21"/>
  <c r="K26" i="21"/>
  <c r="G26" i="21"/>
  <c r="J26" i="21"/>
  <c r="P26" i="21"/>
  <c r="Q29" i="21"/>
  <c r="O34" i="21"/>
  <c r="K34" i="21"/>
  <c r="G34" i="21"/>
  <c r="J34" i="21"/>
  <c r="P34" i="21"/>
  <c r="Q37" i="21"/>
  <c r="Q41" i="21"/>
  <c r="J16" i="21"/>
  <c r="N16" i="21"/>
  <c r="J18" i="21"/>
  <c r="N18" i="21"/>
  <c r="J20" i="21"/>
  <c r="N20" i="21"/>
  <c r="J22" i="21"/>
  <c r="N22" i="21"/>
  <c r="Q23" i="21"/>
  <c r="AC25" i="21"/>
  <c r="L26" i="21"/>
  <c r="Q26" i="21"/>
  <c r="O28" i="21"/>
  <c r="K28" i="21"/>
  <c r="G28" i="21"/>
  <c r="J28" i="21"/>
  <c r="P28" i="21"/>
  <c r="Q31" i="21"/>
  <c r="AC33" i="21"/>
  <c r="L34" i="21"/>
  <c r="Q34" i="21"/>
  <c r="O36" i="21"/>
  <c r="K36" i="21"/>
  <c r="G36" i="21"/>
  <c r="J36" i="21"/>
  <c r="P36" i="21"/>
  <c r="Q39" i="21"/>
  <c r="I23" i="21"/>
  <c r="M23" i="21"/>
  <c r="I25" i="21"/>
  <c r="M25" i="21"/>
  <c r="I27" i="21"/>
  <c r="M27" i="21"/>
  <c r="I29" i="21"/>
  <c r="M29" i="21"/>
  <c r="I31" i="21"/>
  <c r="M31" i="21"/>
  <c r="I33" i="21"/>
  <c r="M33" i="21"/>
  <c r="I35" i="21"/>
  <c r="M35" i="21"/>
  <c r="I37" i="21"/>
  <c r="M37" i="21"/>
  <c r="I39" i="21"/>
  <c r="M39" i="21"/>
  <c r="I41" i="21"/>
  <c r="M41" i="21"/>
  <c r="I43" i="21"/>
  <c r="M43" i="21"/>
  <c r="I45" i="21"/>
  <c r="M45" i="21"/>
  <c r="AB45" i="20"/>
  <c r="R45" i="20"/>
  <c r="P45" i="20"/>
  <c r="O45" i="20"/>
  <c r="N45" i="20"/>
  <c r="M45" i="20"/>
  <c r="L45" i="20"/>
  <c r="K45" i="20"/>
  <c r="J45" i="20"/>
  <c r="I45" i="20"/>
  <c r="H45" i="20"/>
  <c r="G45" i="20"/>
  <c r="F45" i="20"/>
  <c r="Q45" i="20" s="1"/>
  <c r="AA44" i="20"/>
  <c r="AB44" i="20"/>
  <c r="R44" i="20"/>
  <c r="P44" i="20"/>
  <c r="O44" i="20"/>
  <c r="N44" i="20"/>
  <c r="M44" i="20"/>
  <c r="L44" i="20"/>
  <c r="K44" i="20"/>
  <c r="J44" i="20"/>
  <c r="I44" i="20"/>
  <c r="H44" i="20"/>
  <c r="G44" i="20"/>
  <c r="F44" i="20"/>
  <c r="Q44" i="20" s="1"/>
  <c r="AB43" i="20"/>
  <c r="AA43" i="20"/>
  <c r="R43" i="20"/>
  <c r="P43" i="20"/>
  <c r="O43" i="20"/>
  <c r="N43" i="20"/>
  <c r="M43" i="20"/>
  <c r="L43" i="20"/>
  <c r="K43" i="20"/>
  <c r="J43" i="20"/>
  <c r="I43" i="20"/>
  <c r="H43" i="20"/>
  <c r="G43" i="20"/>
  <c r="F43" i="20"/>
  <c r="Q43" i="20" s="1"/>
  <c r="AB42" i="20"/>
  <c r="AA42" i="20"/>
  <c r="R42" i="20"/>
  <c r="P42" i="20"/>
  <c r="O42" i="20"/>
  <c r="N42" i="20"/>
  <c r="M42" i="20"/>
  <c r="L42" i="20"/>
  <c r="K42" i="20"/>
  <c r="J42" i="20"/>
  <c r="I42" i="20"/>
  <c r="H42" i="20"/>
  <c r="G42" i="20"/>
  <c r="F42" i="20"/>
  <c r="Q42" i="20" s="1"/>
  <c r="AB41" i="20"/>
  <c r="R41" i="20"/>
  <c r="P41" i="20"/>
  <c r="O41" i="20"/>
  <c r="N41" i="20"/>
  <c r="M41" i="20"/>
  <c r="L41" i="20"/>
  <c r="K41" i="20"/>
  <c r="J41" i="20"/>
  <c r="I41" i="20"/>
  <c r="H41" i="20"/>
  <c r="G41" i="20"/>
  <c r="F41" i="20"/>
  <c r="Q41" i="20" s="1"/>
  <c r="AA40" i="20"/>
  <c r="AB40" i="20"/>
  <c r="R40" i="20"/>
  <c r="P40" i="20"/>
  <c r="O40" i="20"/>
  <c r="N40" i="20"/>
  <c r="M40" i="20"/>
  <c r="L40" i="20"/>
  <c r="K40" i="20"/>
  <c r="J40" i="20"/>
  <c r="I40" i="20"/>
  <c r="H40" i="20"/>
  <c r="G40" i="20"/>
  <c r="F40" i="20"/>
  <c r="Q40" i="20" s="1"/>
  <c r="AB39" i="20"/>
  <c r="AA39" i="20"/>
  <c r="R39" i="20"/>
  <c r="Q39" i="20"/>
  <c r="P39" i="20"/>
  <c r="N39" i="20"/>
  <c r="M39" i="20"/>
  <c r="L39" i="20"/>
  <c r="K39" i="20"/>
  <c r="J39" i="20"/>
  <c r="I39" i="20"/>
  <c r="H39" i="20"/>
  <c r="G39" i="20"/>
  <c r="F39" i="20"/>
  <c r="O39" i="20" s="1"/>
  <c r="AB38" i="20"/>
  <c r="AA38" i="20"/>
  <c r="R38" i="20"/>
  <c r="Q38" i="20"/>
  <c r="P38" i="20"/>
  <c r="N38" i="20"/>
  <c r="M38" i="20"/>
  <c r="L38" i="20"/>
  <c r="K38" i="20"/>
  <c r="J38" i="20"/>
  <c r="I38" i="20"/>
  <c r="H38" i="20"/>
  <c r="G38" i="20"/>
  <c r="F38" i="20"/>
  <c r="O38" i="20" s="1"/>
  <c r="AB37" i="20"/>
  <c r="R37" i="20"/>
  <c r="Q37" i="20"/>
  <c r="P37" i="20"/>
  <c r="N37" i="20"/>
  <c r="M37" i="20"/>
  <c r="L37" i="20"/>
  <c r="K37" i="20"/>
  <c r="J37" i="20"/>
  <c r="I37" i="20"/>
  <c r="H37" i="20"/>
  <c r="G37" i="20"/>
  <c r="F37" i="20"/>
  <c r="O37" i="20" s="1"/>
  <c r="AA36" i="20"/>
  <c r="AB36" i="20"/>
  <c r="R36" i="20"/>
  <c r="Q36" i="20"/>
  <c r="P36" i="20"/>
  <c r="N36" i="20"/>
  <c r="M36" i="20"/>
  <c r="L36" i="20"/>
  <c r="K36" i="20"/>
  <c r="J36" i="20"/>
  <c r="I36" i="20"/>
  <c r="H36" i="20"/>
  <c r="G36" i="20"/>
  <c r="F36" i="20"/>
  <c r="O36" i="20" s="1"/>
  <c r="AB35" i="20"/>
  <c r="AA35" i="20"/>
  <c r="R35" i="20"/>
  <c r="Q35" i="20"/>
  <c r="P35" i="20"/>
  <c r="N35" i="20"/>
  <c r="M35" i="20"/>
  <c r="L35" i="20"/>
  <c r="K35" i="20"/>
  <c r="J35" i="20"/>
  <c r="I35" i="20"/>
  <c r="H35" i="20"/>
  <c r="G35" i="20"/>
  <c r="F35" i="20"/>
  <c r="O35" i="20" s="1"/>
  <c r="AB34" i="20"/>
  <c r="AA34" i="20"/>
  <c r="R34" i="20"/>
  <c r="Q34" i="20"/>
  <c r="P34" i="20"/>
  <c r="N34" i="20"/>
  <c r="M34" i="20"/>
  <c r="L34" i="20"/>
  <c r="K34" i="20"/>
  <c r="J34" i="20"/>
  <c r="I34" i="20"/>
  <c r="H34" i="20"/>
  <c r="G34" i="20"/>
  <c r="F34" i="20"/>
  <c r="O34" i="20" s="1"/>
  <c r="AB33" i="20"/>
  <c r="R33" i="20"/>
  <c r="Q33" i="20"/>
  <c r="P33" i="20"/>
  <c r="O33" i="20"/>
  <c r="N33" i="20"/>
  <c r="L33" i="20"/>
  <c r="K33" i="20"/>
  <c r="J33" i="20"/>
  <c r="I33" i="20"/>
  <c r="H33" i="20"/>
  <c r="G33" i="20"/>
  <c r="F33" i="20"/>
  <c r="M33" i="20" s="1"/>
  <c r="AA32" i="20"/>
  <c r="AB32" i="20"/>
  <c r="R32" i="20"/>
  <c r="Q32" i="20"/>
  <c r="P32" i="20"/>
  <c r="O32" i="20"/>
  <c r="N32" i="20"/>
  <c r="L32" i="20"/>
  <c r="K32" i="20"/>
  <c r="J32" i="20"/>
  <c r="I32" i="20"/>
  <c r="H32" i="20"/>
  <c r="G32" i="20"/>
  <c r="F32" i="20"/>
  <c r="M32" i="20" s="1"/>
  <c r="AB31" i="20"/>
  <c r="AA31" i="20"/>
  <c r="R31" i="20"/>
  <c r="Q31" i="20"/>
  <c r="P31" i="20"/>
  <c r="O31" i="20"/>
  <c r="N31" i="20"/>
  <c r="L31" i="20"/>
  <c r="K31" i="20"/>
  <c r="J31" i="20"/>
  <c r="I31" i="20"/>
  <c r="H31" i="20"/>
  <c r="G31" i="20"/>
  <c r="F31" i="20"/>
  <c r="M31" i="20" s="1"/>
  <c r="AB30" i="20"/>
  <c r="AA30" i="20"/>
  <c r="R30" i="20"/>
  <c r="Q30" i="20"/>
  <c r="P30" i="20"/>
  <c r="O30" i="20"/>
  <c r="N30" i="20"/>
  <c r="L30" i="20"/>
  <c r="K30" i="20"/>
  <c r="J30" i="20"/>
  <c r="I30" i="20"/>
  <c r="H30" i="20"/>
  <c r="G30" i="20"/>
  <c r="F30" i="20"/>
  <c r="M30" i="20" s="1"/>
  <c r="AB29" i="20"/>
  <c r="R29" i="20"/>
  <c r="Q29" i="20"/>
  <c r="P29" i="20"/>
  <c r="O29" i="20"/>
  <c r="N29" i="20"/>
  <c r="L29" i="20"/>
  <c r="K29" i="20"/>
  <c r="J29" i="20"/>
  <c r="I29" i="20"/>
  <c r="H29" i="20"/>
  <c r="G29" i="20"/>
  <c r="F29" i="20"/>
  <c r="M29" i="20" s="1"/>
  <c r="AA28" i="20"/>
  <c r="AB28" i="20"/>
  <c r="R28" i="20"/>
  <c r="Q28" i="20"/>
  <c r="P28" i="20"/>
  <c r="O28" i="20"/>
  <c r="N28" i="20"/>
  <c r="L28" i="20"/>
  <c r="K28" i="20"/>
  <c r="J28" i="20"/>
  <c r="I28" i="20"/>
  <c r="H28" i="20"/>
  <c r="G28" i="20"/>
  <c r="F28" i="20"/>
  <c r="M28" i="20" s="1"/>
  <c r="AB27" i="20"/>
  <c r="AA27" i="20"/>
  <c r="R27" i="20"/>
  <c r="Q27" i="20"/>
  <c r="P27" i="20"/>
  <c r="O27" i="20"/>
  <c r="N27" i="20"/>
  <c r="M27" i="20"/>
  <c r="L27" i="20"/>
  <c r="J27" i="20"/>
  <c r="I27" i="20"/>
  <c r="H27" i="20"/>
  <c r="G27" i="20"/>
  <c r="F27" i="20"/>
  <c r="K27" i="20" s="1"/>
  <c r="AB26" i="20"/>
  <c r="AA26" i="20"/>
  <c r="R26" i="20"/>
  <c r="Q26" i="20"/>
  <c r="P26" i="20"/>
  <c r="O26" i="20"/>
  <c r="N26" i="20"/>
  <c r="M26" i="20"/>
  <c r="L26" i="20"/>
  <c r="J26" i="20"/>
  <c r="I26" i="20"/>
  <c r="H26" i="20"/>
  <c r="G26" i="20"/>
  <c r="F26" i="20"/>
  <c r="K26" i="20" s="1"/>
  <c r="AB25" i="20"/>
  <c r="R25" i="20"/>
  <c r="Q25" i="20"/>
  <c r="P25" i="20"/>
  <c r="O25" i="20"/>
  <c r="N25" i="20"/>
  <c r="M25" i="20"/>
  <c r="L25" i="20"/>
  <c r="J25" i="20"/>
  <c r="I25" i="20"/>
  <c r="H25" i="20"/>
  <c r="G25" i="20"/>
  <c r="F25" i="20"/>
  <c r="K25" i="20" s="1"/>
  <c r="AA24" i="20"/>
  <c r="AB24" i="20"/>
  <c r="R24" i="20"/>
  <c r="Q24" i="20"/>
  <c r="P24" i="20"/>
  <c r="O24" i="20"/>
  <c r="N24" i="20"/>
  <c r="M24" i="20"/>
  <c r="L24" i="20"/>
  <c r="J24" i="20"/>
  <c r="I24" i="20"/>
  <c r="H24" i="20"/>
  <c r="G24" i="20"/>
  <c r="F24" i="20"/>
  <c r="K24" i="20" s="1"/>
  <c r="AB23" i="20"/>
  <c r="AA23" i="20"/>
  <c r="R23" i="20"/>
  <c r="Q23" i="20"/>
  <c r="P23" i="20"/>
  <c r="O23" i="20"/>
  <c r="N23" i="20"/>
  <c r="M23" i="20"/>
  <c r="L23" i="20"/>
  <c r="J23" i="20"/>
  <c r="I23" i="20"/>
  <c r="H23" i="20"/>
  <c r="G23" i="20"/>
  <c r="F23" i="20"/>
  <c r="K23" i="20" s="1"/>
  <c r="AB22" i="20"/>
  <c r="AA22" i="20"/>
  <c r="R22" i="20"/>
  <c r="Q22" i="20"/>
  <c r="P22" i="20"/>
  <c r="O22" i="20"/>
  <c r="N22" i="20"/>
  <c r="M22" i="20"/>
  <c r="L22" i="20"/>
  <c r="J22" i="20"/>
  <c r="I22" i="20"/>
  <c r="H22" i="20"/>
  <c r="G22" i="20"/>
  <c r="F22" i="20"/>
  <c r="K22" i="20" s="1"/>
  <c r="AB21" i="20"/>
  <c r="R21" i="20"/>
  <c r="Q21" i="20"/>
  <c r="P21" i="20"/>
  <c r="O21" i="20"/>
  <c r="N21" i="20"/>
  <c r="M21" i="20"/>
  <c r="L21" i="20"/>
  <c r="K21" i="20"/>
  <c r="J21" i="20"/>
  <c r="H21" i="20"/>
  <c r="G21" i="20"/>
  <c r="F21" i="20"/>
  <c r="I21" i="20" s="1"/>
  <c r="AA20" i="20"/>
  <c r="AB20" i="20"/>
  <c r="R20" i="20"/>
  <c r="Q20" i="20"/>
  <c r="P20" i="20"/>
  <c r="O20" i="20"/>
  <c r="N20" i="20"/>
  <c r="M20" i="20"/>
  <c r="L20" i="20"/>
  <c r="K20" i="20"/>
  <c r="J20" i="20"/>
  <c r="H20" i="20"/>
  <c r="G20" i="20"/>
  <c r="F20" i="20"/>
  <c r="I20" i="20" s="1"/>
  <c r="AB19" i="20"/>
  <c r="AA19" i="20"/>
  <c r="R19" i="20"/>
  <c r="Q19" i="20"/>
  <c r="P19" i="20"/>
  <c r="O19" i="20"/>
  <c r="N19" i="20"/>
  <c r="M19" i="20"/>
  <c r="L19" i="20"/>
  <c r="K19" i="20"/>
  <c r="J19" i="20"/>
  <c r="H19" i="20"/>
  <c r="G19" i="20"/>
  <c r="F19" i="20"/>
  <c r="I19" i="20" s="1"/>
  <c r="AB18" i="20"/>
  <c r="AA18" i="20"/>
  <c r="R18" i="20"/>
  <c r="Q18" i="20"/>
  <c r="P18" i="20"/>
  <c r="O18" i="20"/>
  <c r="N18" i="20"/>
  <c r="M18" i="20"/>
  <c r="L18" i="20"/>
  <c r="K18" i="20"/>
  <c r="J18" i="20"/>
  <c r="H18" i="20"/>
  <c r="G18" i="20"/>
  <c r="F18" i="20"/>
  <c r="I18" i="20" s="1"/>
  <c r="AB17" i="20"/>
  <c r="R17" i="20"/>
  <c r="Q17" i="20"/>
  <c r="P17" i="20"/>
  <c r="O17" i="20"/>
  <c r="N17" i="20"/>
  <c r="M17" i="20"/>
  <c r="L17" i="20"/>
  <c r="K17" i="20"/>
  <c r="J17" i="20"/>
  <c r="H17" i="20"/>
  <c r="G17" i="20"/>
  <c r="F17" i="20"/>
  <c r="I17" i="20" s="1"/>
  <c r="AA16" i="20"/>
  <c r="AB16" i="20"/>
  <c r="R16" i="20"/>
  <c r="Q16" i="20"/>
  <c r="P16" i="20"/>
  <c r="O16" i="20"/>
  <c r="N16" i="20"/>
  <c r="M16" i="20"/>
  <c r="L16" i="20"/>
  <c r="K16" i="20"/>
  <c r="J16" i="20"/>
  <c r="H16" i="20"/>
  <c r="G16" i="20"/>
  <c r="F16" i="20"/>
  <c r="I16" i="20" s="1"/>
  <c r="AB15" i="20"/>
  <c r="AA15" i="20"/>
  <c r="R15" i="20"/>
  <c r="Q15" i="20"/>
  <c r="P15" i="20"/>
  <c r="O15" i="20"/>
  <c r="N15" i="20"/>
  <c r="M15" i="20"/>
  <c r="L15" i="20"/>
  <c r="K15" i="20"/>
  <c r="J15" i="20"/>
  <c r="I15" i="20"/>
  <c r="H15" i="20"/>
  <c r="F15" i="20"/>
  <c r="G15" i="20" s="1"/>
  <c r="AB14" i="20"/>
  <c r="AA14" i="20"/>
  <c r="R14" i="20"/>
  <c r="Q14" i="20"/>
  <c r="P14" i="20"/>
  <c r="O14" i="20"/>
  <c r="N14" i="20"/>
  <c r="M14" i="20"/>
  <c r="L14" i="20"/>
  <c r="K14" i="20"/>
  <c r="J14" i="20"/>
  <c r="I14" i="20"/>
  <c r="H14" i="20"/>
  <c r="F14" i="20"/>
  <c r="G14" i="20" s="1"/>
  <c r="AB13" i="20"/>
  <c r="R13" i="20"/>
  <c r="Q13" i="20"/>
  <c r="P13" i="20"/>
  <c r="O13" i="20"/>
  <c r="N13" i="20"/>
  <c r="M13" i="20"/>
  <c r="L13" i="20"/>
  <c r="K13" i="20"/>
  <c r="J13" i="20"/>
  <c r="I13" i="20"/>
  <c r="H13" i="20"/>
  <c r="F13" i="20"/>
  <c r="G13" i="20" s="1"/>
  <c r="AA12" i="20"/>
  <c r="AB12" i="20"/>
  <c r="R12" i="20"/>
  <c r="Q12" i="20"/>
  <c r="P12" i="20"/>
  <c r="O12" i="20"/>
  <c r="N12" i="20"/>
  <c r="M12" i="20"/>
  <c r="L12" i="20"/>
  <c r="K12" i="20"/>
  <c r="J12" i="20"/>
  <c r="I12" i="20"/>
  <c r="H12" i="20"/>
  <c r="F12" i="20"/>
  <c r="G12" i="20" s="1"/>
  <c r="AB11" i="20"/>
  <c r="AA11" i="20"/>
  <c r="R11" i="20"/>
  <c r="Q11" i="20"/>
  <c r="P11" i="20"/>
  <c r="O11" i="20"/>
  <c r="N11" i="20"/>
  <c r="M11" i="20"/>
  <c r="L11" i="20"/>
  <c r="K11" i="20"/>
  <c r="J11" i="20"/>
  <c r="I11" i="20"/>
  <c r="H11" i="20"/>
  <c r="F11" i="20"/>
  <c r="G11" i="20" s="1"/>
  <c r="AB10" i="20"/>
  <c r="AA10" i="20"/>
  <c r="R10" i="20"/>
  <c r="Q10" i="20"/>
  <c r="P10" i="20"/>
  <c r="O10" i="20"/>
  <c r="N10" i="20"/>
  <c r="M10" i="20"/>
  <c r="L10" i="20"/>
  <c r="K10" i="20"/>
  <c r="J10" i="20"/>
  <c r="I10" i="20"/>
  <c r="H10" i="20"/>
  <c r="F10" i="20"/>
  <c r="G10" i="20" s="1"/>
  <c r="AC35" i="20" l="1"/>
  <c r="AC26" i="20"/>
  <c r="AC10" i="20"/>
  <c r="AC11" i="20"/>
  <c r="AC27" i="20"/>
  <c r="AC14" i="20"/>
  <c r="AC18" i="20"/>
  <c r="AC22" i="20"/>
  <c r="AC31" i="20"/>
  <c r="AC36" i="20"/>
  <c r="AC19" i="20"/>
  <c r="AC23" i="20"/>
  <c r="AC42" i="20"/>
  <c r="AC30" i="20"/>
  <c r="R46" i="21"/>
  <c r="G46" i="21"/>
  <c r="J46" i="21"/>
  <c r="Q46" i="21"/>
  <c r="N46" i="21"/>
  <c r="P46" i="21"/>
  <c r="M46" i="21"/>
  <c r="I46" i="21"/>
  <c r="K46" i="21"/>
  <c r="H46" i="21"/>
  <c r="L46" i="21"/>
  <c r="O46" i="21"/>
  <c r="AC40" i="20"/>
  <c r="AC16" i="20"/>
  <c r="AC34" i="20"/>
  <c r="AC39" i="20"/>
  <c r="AC12" i="20"/>
  <c r="AC15" i="20"/>
  <c r="AC38" i="20"/>
  <c r="AC43" i="20"/>
  <c r="I46" i="20"/>
  <c r="Q46" i="20"/>
  <c r="M46" i="20"/>
  <c r="J46" i="20"/>
  <c r="N46" i="20"/>
  <c r="R46" i="20"/>
  <c r="G46" i="20"/>
  <c r="O46" i="20"/>
  <c r="H46" i="20"/>
  <c r="L46" i="20"/>
  <c r="P46" i="20"/>
  <c r="AC32" i="20"/>
  <c r="K46" i="20"/>
  <c r="AC20" i="20"/>
  <c r="AC24" i="20"/>
  <c r="AC28" i="20"/>
  <c r="AC44" i="20"/>
  <c r="AA13" i="20"/>
  <c r="AC13" i="20" s="1"/>
  <c r="AA17" i="20"/>
  <c r="AC17" i="20" s="1"/>
  <c r="AA21" i="20"/>
  <c r="AC21" i="20" s="1"/>
  <c r="AA25" i="20"/>
  <c r="AC25" i="20" s="1"/>
  <c r="AA29" i="20"/>
  <c r="AC29" i="20" s="1"/>
  <c r="AA33" i="20"/>
  <c r="AC33" i="20" s="1"/>
  <c r="AA37" i="20"/>
  <c r="AC37" i="20" s="1"/>
  <c r="AA41" i="20"/>
  <c r="AC41" i="20" s="1"/>
  <c r="AA45" i="20"/>
  <c r="AC45" i="20" s="1"/>
  <c r="B2" i="6"/>
  <c r="B3" i="6"/>
  <c r="B4" i="6"/>
  <c r="B5" i="6"/>
  <c r="B6" i="6"/>
  <c r="B2" i="7"/>
  <c r="B3" i="7"/>
  <c r="B4" i="7"/>
  <c r="B5" i="7"/>
  <c r="B6" i="7"/>
  <c r="B2" i="8"/>
  <c r="B3" i="8"/>
  <c r="B4" i="8"/>
  <c r="B5" i="8"/>
  <c r="B6" i="8"/>
  <c r="B2" i="9"/>
  <c r="B3" i="9"/>
  <c r="B4" i="9"/>
  <c r="B5" i="9"/>
  <c r="B6" i="9"/>
  <c r="B2" i="10"/>
  <c r="B3" i="10"/>
  <c r="B4" i="10"/>
  <c r="B5" i="10"/>
  <c r="B6" i="10"/>
  <c r="B2" i="11"/>
  <c r="B3" i="11"/>
  <c r="B4" i="11"/>
  <c r="B5" i="11"/>
  <c r="B6" i="11"/>
  <c r="B2" i="12"/>
  <c r="B3" i="12"/>
  <c r="B4" i="12"/>
  <c r="B5" i="12"/>
  <c r="B6" i="12"/>
  <c r="B2" i="13"/>
  <c r="B3" i="13"/>
  <c r="B4" i="13"/>
  <c r="B5" i="13"/>
  <c r="B6" i="13"/>
  <c r="B2" i="14"/>
  <c r="B3" i="14"/>
  <c r="B4" i="14"/>
  <c r="B5" i="14"/>
  <c r="B6" i="14"/>
  <c r="B2" i="15"/>
  <c r="B3" i="15"/>
  <c r="B4" i="15"/>
  <c r="B5" i="15"/>
  <c r="B6" i="15"/>
  <c r="B2" i="16"/>
  <c r="B3" i="16"/>
  <c r="B4" i="16"/>
  <c r="B5" i="16"/>
  <c r="B6" i="16"/>
  <c r="X10" i="16" l="1"/>
  <c r="Y10" i="16" s="1"/>
  <c r="X10" i="15"/>
  <c r="Y10" i="15" s="1"/>
  <c r="X10" i="14"/>
  <c r="Y10" i="14" s="1"/>
  <c r="X10" i="13"/>
  <c r="Y10" i="13" s="1"/>
  <c r="X10" i="12"/>
  <c r="Y10" i="12" s="1"/>
  <c r="X10" i="11"/>
  <c r="Y10" i="11" s="1"/>
  <c r="X10" i="10"/>
  <c r="Y10" i="10" s="1"/>
  <c r="X10" i="9"/>
  <c r="Y10" i="9" s="1"/>
  <c r="X10" i="8"/>
  <c r="Y10" i="8" s="1"/>
  <c r="X10" i="7"/>
  <c r="Y10" i="7" s="1"/>
  <c r="X10" i="6"/>
  <c r="Y10" i="6" s="1"/>
  <c r="W2" i="16" l="1"/>
  <c r="W2" i="15"/>
  <c r="W2" i="14"/>
  <c r="W2" i="13"/>
  <c r="W2" i="12"/>
  <c r="W2" i="11"/>
  <c r="W2" i="10"/>
  <c r="W2" i="9"/>
  <c r="W2" i="8"/>
  <c r="W2" i="7"/>
  <c r="W1" i="7"/>
  <c r="W2" i="6"/>
  <c r="W1" i="6"/>
  <c r="Y2" i="2"/>
  <c r="W1" i="10"/>
  <c r="W1" i="9"/>
  <c r="W1" i="8"/>
  <c r="Y1" i="2"/>
  <c r="B39" i="17"/>
  <c r="H39" i="17" s="1"/>
  <c r="C39" i="17"/>
  <c r="D39" i="17"/>
  <c r="E39" i="17"/>
  <c r="F39" i="17"/>
  <c r="G39" i="17"/>
  <c r="I39" i="17"/>
  <c r="J39" i="17"/>
  <c r="K39" i="17"/>
  <c r="L39" i="17"/>
  <c r="M39" i="17"/>
  <c r="N39" i="17"/>
  <c r="B40" i="17"/>
  <c r="H40" i="17" s="1"/>
  <c r="C40" i="17"/>
  <c r="D40" i="17"/>
  <c r="E40" i="17"/>
  <c r="F40" i="17"/>
  <c r="G40" i="17"/>
  <c r="I40" i="17"/>
  <c r="J40" i="17"/>
  <c r="K40" i="17"/>
  <c r="L40" i="17"/>
  <c r="M40" i="17"/>
  <c r="N40" i="17"/>
  <c r="B41" i="17"/>
  <c r="H41" i="17" s="1"/>
  <c r="C41" i="17"/>
  <c r="D41" i="17"/>
  <c r="E41" i="17"/>
  <c r="F41" i="17"/>
  <c r="G41" i="17"/>
  <c r="I41" i="17"/>
  <c r="J41" i="17"/>
  <c r="K41" i="17"/>
  <c r="L41" i="17"/>
  <c r="M41" i="17"/>
  <c r="N41" i="17"/>
  <c r="B42" i="17"/>
  <c r="H42" i="17" s="1"/>
  <c r="C42" i="17"/>
  <c r="D42" i="17"/>
  <c r="E42" i="17"/>
  <c r="F42" i="17"/>
  <c r="G42" i="17"/>
  <c r="I42" i="17"/>
  <c r="J42" i="17"/>
  <c r="K42" i="17"/>
  <c r="L42" i="17"/>
  <c r="M42" i="17"/>
  <c r="N42" i="17"/>
  <c r="B43" i="17"/>
  <c r="H43" i="17" s="1"/>
  <c r="C43" i="17"/>
  <c r="D43" i="17"/>
  <c r="E43" i="17"/>
  <c r="F43" i="17"/>
  <c r="G43" i="17"/>
  <c r="I43" i="17"/>
  <c r="J43" i="17"/>
  <c r="K43" i="17"/>
  <c r="L43" i="17"/>
  <c r="M43" i="17"/>
  <c r="N43" i="17"/>
  <c r="B44" i="17"/>
  <c r="H44" i="17" s="1"/>
  <c r="C44" i="17"/>
  <c r="D44" i="17"/>
  <c r="E44" i="17"/>
  <c r="F44" i="17"/>
  <c r="G44" i="17"/>
  <c r="I44" i="17"/>
  <c r="J44" i="17"/>
  <c r="K44" i="17"/>
  <c r="L44" i="17"/>
  <c r="M44" i="17"/>
  <c r="N44" i="17"/>
  <c r="B10" i="17"/>
  <c r="H10" i="17" s="1"/>
  <c r="B11" i="17"/>
  <c r="H11" i="17" s="1"/>
  <c r="B12" i="17"/>
  <c r="H12" i="17" s="1"/>
  <c r="B13" i="17"/>
  <c r="H13" i="17" s="1"/>
  <c r="B14" i="17"/>
  <c r="H14" i="17" s="1"/>
  <c r="B15" i="17"/>
  <c r="H15" i="17" s="1"/>
  <c r="B16" i="17"/>
  <c r="H16" i="17" s="1"/>
  <c r="B17" i="17"/>
  <c r="H17" i="17" s="1"/>
  <c r="B18" i="17"/>
  <c r="H18" i="17" s="1"/>
  <c r="B19" i="17"/>
  <c r="H19" i="17" s="1"/>
  <c r="B20" i="17"/>
  <c r="H20" i="17" s="1"/>
  <c r="B21" i="17"/>
  <c r="H21" i="17" s="1"/>
  <c r="B22" i="17"/>
  <c r="H22" i="17" s="1"/>
  <c r="B23" i="17"/>
  <c r="H23" i="17" s="1"/>
  <c r="B24" i="17"/>
  <c r="H24" i="17" s="1"/>
  <c r="B25" i="17"/>
  <c r="H25" i="17" s="1"/>
  <c r="B26" i="17"/>
  <c r="H26" i="17" s="1"/>
  <c r="B27" i="17"/>
  <c r="H27" i="17" s="1"/>
  <c r="B28" i="17"/>
  <c r="H28" i="17" s="1"/>
  <c r="B29" i="17"/>
  <c r="H29" i="17" s="1"/>
  <c r="B30" i="17"/>
  <c r="H30" i="17" s="1"/>
  <c r="B31" i="17"/>
  <c r="H31" i="17" s="1"/>
  <c r="B32" i="17"/>
  <c r="H32" i="17" s="1"/>
  <c r="B33" i="17"/>
  <c r="H33" i="17" s="1"/>
  <c r="B34" i="17"/>
  <c r="H34" i="17" s="1"/>
  <c r="B35" i="17"/>
  <c r="H35" i="17" s="1"/>
  <c r="B36" i="17"/>
  <c r="H36" i="17" s="1"/>
  <c r="B37" i="17"/>
  <c r="H37" i="17" s="1"/>
  <c r="B38" i="17"/>
  <c r="H38" i="17" s="1"/>
  <c r="B9" i="17"/>
  <c r="H9" i="17" s="1"/>
  <c r="H45" i="17" s="1"/>
  <c r="C17" i="18"/>
  <c r="C29" i="18"/>
  <c r="C28" i="18"/>
  <c r="C32" i="18"/>
  <c r="C31" i="18"/>
  <c r="C27" i="18"/>
  <c r="C33" i="18"/>
  <c r="C19" i="18"/>
  <c r="C20" i="18"/>
  <c r="C14" i="18"/>
  <c r="C9" i="18"/>
  <c r="C15" i="18"/>
  <c r="C8" i="18"/>
  <c r="C16" i="18"/>
  <c r="C23" i="18"/>
  <c r="C36" i="18"/>
  <c r="C10" i="18"/>
  <c r="C25" i="18"/>
  <c r="C26" i="18"/>
  <c r="C11" i="18"/>
  <c r="C30" i="18"/>
  <c r="C18" i="18"/>
  <c r="C4" i="18"/>
  <c r="C24" i="18"/>
  <c r="C37" i="18"/>
  <c r="C5" i="18"/>
  <c r="C2" i="18"/>
  <c r="C34" i="18"/>
  <c r="C35" i="18"/>
  <c r="C21" i="18"/>
  <c r="C7" i="18"/>
  <c r="C13" i="18"/>
  <c r="C6" i="18"/>
  <c r="C12" i="18"/>
  <c r="C22" i="18"/>
  <c r="C52" i="1"/>
  <c r="B52" i="1"/>
  <c r="C51" i="1"/>
  <c r="B51" i="1"/>
  <c r="C50" i="1"/>
  <c r="B50" i="1"/>
  <c r="C49" i="1"/>
  <c r="B49" i="1"/>
  <c r="C48" i="1"/>
  <c r="B48" i="1"/>
  <c r="C47" i="1"/>
  <c r="B47" i="1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1" i="8"/>
  <c r="F32" i="8"/>
  <c r="F33" i="8"/>
  <c r="F34" i="8"/>
  <c r="F35" i="8"/>
  <c r="F36" i="8"/>
  <c r="F37" i="8"/>
  <c r="F38" i="8"/>
  <c r="F39" i="8"/>
  <c r="F40" i="8"/>
  <c r="F41" i="8"/>
  <c r="F42" i="8"/>
  <c r="F43" i="8"/>
  <c r="F44" i="8"/>
  <c r="F45" i="8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F44" i="9"/>
  <c r="F45" i="9"/>
  <c r="F11" i="10"/>
  <c r="F12" i="10"/>
  <c r="F13" i="10"/>
  <c r="F14" i="10"/>
  <c r="F15" i="10"/>
  <c r="F16" i="10"/>
  <c r="F17" i="10"/>
  <c r="F18" i="10"/>
  <c r="F19" i="10"/>
  <c r="F20" i="10"/>
  <c r="F21" i="10"/>
  <c r="F22" i="10"/>
  <c r="F23" i="10"/>
  <c r="F24" i="10"/>
  <c r="F25" i="10"/>
  <c r="F26" i="10"/>
  <c r="F27" i="10"/>
  <c r="F28" i="10"/>
  <c r="F29" i="10"/>
  <c r="F30" i="10"/>
  <c r="F31" i="10"/>
  <c r="F32" i="10"/>
  <c r="F33" i="10"/>
  <c r="F34" i="10"/>
  <c r="F35" i="10"/>
  <c r="F36" i="10"/>
  <c r="F37" i="10"/>
  <c r="F38" i="10"/>
  <c r="F39" i="10"/>
  <c r="F40" i="10"/>
  <c r="F41" i="10"/>
  <c r="F42" i="10"/>
  <c r="F43" i="10"/>
  <c r="F44" i="10"/>
  <c r="F45" i="10"/>
  <c r="F11" i="11"/>
  <c r="F12" i="11"/>
  <c r="F13" i="11"/>
  <c r="F14" i="11"/>
  <c r="F15" i="11"/>
  <c r="F16" i="11"/>
  <c r="F17" i="11"/>
  <c r="F18" i="11"/>
  <c r="F19" i="11"/>
  <c r="F20" i="11"/>
  <c r="F21" i="11"/>
  <c r="F22" i="11"/>
  <c r="F23" i="11"/>
  <c r="F24" i="11"/>
  <c r="F25" i="11"/>
  <c r="F26" i="11"/>
  <c r="F27" i="11"/>
  <c r="F28" i="11"/>
  <c r="F29" i="11"/>
  <c r="F30" i="11"/>
  <c r="F31" i="11"/>
  <c r="F32" i="11"/>
  <c r="F33" i="11"/>
  <c r="F34" i="11"/>
  <c r="F35" i="11"/>
  <c r="F36" i="11"/>
  <c r="F37" i="11"/>
  <c r="F38" i="11"/>
  <c r="F39" i="11"/>
  <c r="F40" i="11"/>
  <c r="F41" i="11"/>
  <c r="F42" i="11"/>
  <c r="F43" i="11"/>
  <c r="F44" i="11"/>
  <c r="F45" i="11"/>
  <c r="F11" i="12"/>
  <c r="F12" i="12"/>
  <c r="F13" i="12"/>
  <c r="F14" i="12"/>
  <c r="F15" i="12"/>
  <c r="F16" i="12"/>
  <c r="F17" i="12"/>
  <c r="F18" i="12"/>
  <c r="F19" i="12"/>
  <c r="F20" i="12"/>
  <c r="F21" i="12"/>
  <c r="F22" i="12"/>
  <c r="F23" i="12"/>
  <c r="F24" i="12"/>
  <c r="F25" i="12"/>
  <c r="F26" i="12"/>
  <c r="F27" i="12"/>
  <c r="F28" i="12"/>
  <c r="F29" i="12"/>
  <c r="F30" i="12"/>
  <c r="F31" i="12"/>
  <c r="F32" i="12"/>
  <c r="F33" i="12"/>
  <c r="F34" i="12"/>
  <c r="F35" i="12"/>
  <c r="F36" i="12"/>
  <c r="F37" i="12"/>
  <c r="F38" i="12"/>
  <c r="F39" i="12"/>
  <c r="F40" i="12"/>
  <c r="F41" i="12"/>
  <c r="F42" i="12"/>
  <c r="F43" i="12"/>
  <c r="F44" i="12"/>
  <c r="F45" i="12"/>
  <c r="F11" i="13"/>
  <c r="F12" i="13"/>
  <c r="F13" i="13"/>
  <c r="F14" i="13"/>
  <c r="F15" i="13"/>
  <c r="F16" i="13"/>
  <c r="F17" i="13"/>
  <c r="F18" i="13"/>
  <c r="F19" i="13"/>
  <c r="F20" i="13"/>
  <c r="F21" i="13"/>
  <c r="F22" i="13"/>
  <c r="F23" i="13"/>
  <c r="F24" i="13"/>
  <c r="F25" i="13"/>
  <c r="F26" i="13"/>
  <c r="F27" i="13"/>
  <c r="F28" i="13"/>
  <c r="F29" i="13"/>
  <c r="F30" i="13"/>
  <c r="F31" i="13"/>
  <c r="F32" i="13"/>
  <c r="F33" i="13"/>
  <c r="F34" i="13"/>
  <c r="F35" i="13"/>
  <c r="F36" i="13"/>
  <c r="F37" i="13"/>
  <c r="F38" i="13"/>
  <c r="F39" i="13"/>
  <c r="F40" i="13"/>
  <c r="F41" i="13"/>
  <c r="F42" i="13"/>
  <c r="F43" i="13"/>
  <c r="F44" i="13"/>
  <c r="F45" i="13"/>
  <c r="F11" i="14"/>
  <c r="F12" i="14"/>
  <c r="F13" i="14"/>
  <c r="F14" i="14"/>
  <c r="F15" i="14"/>
  <c r="F16" i="14"/>
  <c r="F17" i="14"/>
  <c r="F18" i="14"/>
  <c r="F19" i="14"/>
  <c r="F20" i="14"/>
  <c r="F21" i="14"/>
  <c r="F22" i="14"/>
  <c r="F23" i="14"/>
  <c r="F24" i="14"/>
  <c r="F25" i="14"/>
  <c r="F26" i="14"/>
  <c r="F27" i="14"/>
  <c r="F28" i="14"/>
  <c r="F29" i="14"/>
  <c r="F30" i="14"/>
  <c r="F31" i="14"/>
  <c r="F32" i="14"/>
  <c r="F33" i="14"/>
  <c r="F34" i="14"/>
  <c r="F35" i="14"/>
  <c r="F36" i="14"/>
  <c r="F37" i="14"/>
  <c r="F38" i="14"/>
  <c r="F39" i="14"/>
  <c r="F40" i="14"/>
  <c r="F41" i="14"/>
  <c r="F42" i="14"/>
  <c r="F43" i="14"/>
  <c r="F44" i="14"/>
  <c r="F45" i="14"/>
  <c r="F11" i="15"/>
  <c r="F12" i="15"/>
  <c r="F13" i="15"/>
  <c r="F14" i="15"/>
  <c r="F15" i="15"/>
  <c r="F16" i="15"/>
  <c r="F17" i="15"/>
  <c r="F18" i="15"/>
  <c r="F19" i="15"/>
  <c r="F20" i="15"/>
  <c r="F21" i="15"/>
  <c r="F22" i="15"/>
  <c r="F23" i="15"/>
  <c r="F24" i="15"/>
  <c r="F25" i="15"/>
  <c r="F26" i="15"/>
  <c r="F27" i="15"/>
  <c r="F28" i="15"/>
  <c r="F29" i="15"/>
  <c r="F30" i="15"/>
  <c r="F31" i="15"/>
  <c r="F32" i="15"/>
  <c r="F33" i="15"/>
  <c r="F34" i="15"/>
  <c r="F35" i="15"/>
  <c r="F36" i="15"/>
  <c r="F37" i="15"/>
  <c r="F38" i="15"/>
  <c r="F39" i="15"/>
  <c r="F40" i="15"/>
  <c r="F41" i="15"/>
  <c r="F42" i="15"/>
  <c r="F43" i="15"/>
  <c r="F44" i="15"/>
  <c r="F45" i="15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35" i="16"/>
  <c r="F36" i="16"/>
  <c r="F37" i="16"/>
  <c r="F38" i="16"/>
  <c r="F39" i="16"/>
  <c r="F40" i="16"/>
  <c r="F41" i="16"/>
  <c r="F42" i="16"/>
  <c r="F43" i="16"/>
  <c r="F44" i="16"/>
  <c r="F45" i="16"/>
  <c r="X45" i="16"/>
  <c r="Z45" i="16" s="1"/>
  <c r="C45" i="16"/>
  <c r="X44" i="16"/>
  <c r="Z44" i="16" s="1"/>
  <c r="C44" i="16"/>
  <c r="X43" i="16"/>
  <c r="Y43" i="16" s="1"/>
  <c r="C43" i="16"/>
  <c r="X42" i="16"/>
  <c r="Z42" i="16" s="1"/>
  <c r="C42" i="16"/>
  <c r="X41" i="16"/>
  <c r="Z41" i="16" s="1"/>
  <c r="C41" i="16"/>
  <c r="X40" i="16"/>
  <c r="Z40" i="16" s="1"/>
  <c r="C40" i="16"/>
  <c r="X45" i="15"/>
  <c r="Z45" i="15" s="1"/>
  <c r="X44" i="15"/>
  <c r="Z44" i="15" s="1"/>
  <c r="X43" i="15"/>
  <c r="Y43" i="15" s="1"/>
  <c r="X42" i="15"/>
  <c r="Y42" i="15" s="1"/>
  <c r="X41" i="15"/>
  <c r="Z41" i="15" s="1"/>
  <c r="X40" i="15"/>
  <c r="Z40" i="15" s="1"/>
  <c r="X45" i="14"/>
  <c r="Z45" i="14" s="1"/>
  <c r="X44" i="14"/>
  <c r="X43" i="14"/>
  <c r="X42" i="14"/>
  <c r="X41" i="14"/>
  <c r="Z41" i="14" s="1"/>
  <c r="X40" i="14"/>
  <c r="Z40" i="14" s="1"/>
  <c r="X45" i="13"/>
  <c r="Z45" i="13" s="1"/>
  <c r="X44" i="13"/>
  <c r="Z44" i="13" s="1"/>
  <c r="X43" i="13"/>
  <c r="Y43" i="13" s="1"/>
  <c r="X42" i="13"/>
  <c r="Z42" i="13" s="1"/>
  <c r="X41" i="13"/>
  <c r="Z41" i="13" s="1"/>
  <c r="X40" i="13"/>
  <c r="Z40" i="13" s="1"/>
  <c r="X45" i="12"/>
  <c r="Z45" i="12" s="1"/>
  <c r="X44" i="12"/>
  <c r="Z44" i="12" s="1"/>
  <c r="X43" i="12"/>
  <c r="Y43" i="12" s="1"/>
  <c r="X42" i="12"/>
  <c r="Z42" i="12" s="1"/>
  <c r="X41" i="12"/>
  <c r="Z41" i="12" s="1"/>
  <c r="X40" i="12"/>
  <c r="Y40" i="12" s="1"/>
  <c r="X45" i="11"/>
  <c r="Z45" i="11" s="1"/>
  <c r="C45" i="11"/>
  <c r="X44" i="11"/>
  <c r="Z44" i="11" s="1"/>
  <c r="C44" i="11"/>
  <c r="X43" i="11"/>
  <c r="Y43" i="11" s="1"/>
  <c r="C43" i="11"/>
  <c r="X42" i="11"/>
  <c r="Z42" i="11" s="1"/>
  <c r="C42" i="11"/>
  <c r="X41" i="11"/>
  <c r="Z41" i="11" s="1"/>
  <c r="C41" i="11"/>
  <c r="X40" i="11"/>
  <c r="C40" i="11"/>
  <c r="X45" i="10"/>
  <c r="Z45" i="10" s="1"/>
  <c r="C45" i="10"/>
  <c r="X44" i="10"/>
  <c r="Z44" i="10" s="1"/>
  <c r="C44" i="10"/>
  <c r="X43" i="10"/>
  <c r="Y43" i="10" s="1"/>
  <c r="C43" i="10"/>
  <c r="X42" i="10"/>
  <c r="Z42" i="10" s="1"/>
  <c r="C42" i="10"/>
  <c r="X41" i="10"/>
  <c r="Z41" i="10" s="1"/>
  <c r="C41" i="10"/>
  <c r="X40" i="10"/>
  <c r="Z40" i="10" s="1"/>
  <c r="C40" i="10"/>
  <c r="X45" i="9"/>
  <c r="Z45" i="9" s="1"/>
  <c r="C45" i="9"/>
  <c r="X44" i="9"/>
  <c r="Z44" i="9" s="1"/>
  <c r="C44" i="9"/>
  <c r="X43" i="9"/>
  <c r="Y43" i="9" s="1"/>
  <c r="C43" i="9"/>
  <c r="X42" i="9"/>
  <c r="Y42" i="9" s="1"/>
  <c r="C42" i="9"/>
  <c r="X41" i="9"/>
  <c r="Z41" i="9" s="1"/>
  <c r="C41" i="9"/>
  <c r="X40" i="9"/>
  <c r="Z40" i="9" s="1"/>
  <c r="C40" i="9"/>
  <c r="X45" i="8"/>
  <c r="Z45" i="8" s="1"/>
  <c r="X44" i="8"/>
  <c r="X43" i="8"/>
  <c r="X42" i="8"/>
  <c r="X41" i="8"/>
  <c r="Z41" i="8" s="1"/>
  <c r="X40" i="8"/>
  <c r="Z40" i="8" s="1"/>
  <c r="X45" i="7"/>
  <c r="Z45" i="7" s="1"/>
  <c r="X44" i="7"/>
  <c r="Z44" i="7" s="1"/>
  <c r="X43" i="7"/>
  <c r="Y43" i="7" s="1"/>
  <c r="X42" i="7"/>
  <c r="Z42" i="7" s="1"/>
  <c r="X41" i="7"/>
  <c r="Z41" i="7" s="1"/>
  <c r="X40" i="7"/>
  <c r="Z40" i="7" s="1"/>
  <c r="F11" i="2"/>
  <c r="M11" i="2" s="1"/>
  <c r="H11" i="2"/>
  <c r="I11" i="2"/>
  <c r="J11" i="2"/>
  <c r="K11" i="2"/>
  <c r="L11" i="2"/>
  <c r="N11" i="2"/>
  <c r="O11" i="2"/>
  <c r="P11" i="2"/>
  <c r="Q11" i="2"/>
  <c r="R11" i="2"/>
  <c r="F12" i="2"/>
  <c r="M12" i="2" s="1"/>
  <c r="H12" i="2"/>
  <c r="I12" i="2"/>
  <c r="J12" i="2"/>
  <c r="K12" i="2"/>
  <c r="L12" i="2"/>
  <c r="N12" i="2"/>
  <c r="O12" i="2"/>
  <c r="P12" i="2"/>
  <c r="Q12" i="2"/>
  <c r="R12" i="2"/>
  <c r="F13" i="2"/>
  <c r="K13" i="2" s="1"/>
  <c r="H13" i="2"/>
  <c r="I13" i="2"/>
  <c r="J13" i="2"/>
  <c r="L13" i="2"/>
  <c r="M13" i="2"/>
  <c r="N13" i="2"/>
  <c r="O13" i="2"/>
  <c r="P13" i="2"/>
  <c r="Q13" i="2"/>
  <c r="R13" i="2"/>
  <c r="F14" i="2"/>
  <c r="M14" i="2" s="1"/>
  <c r="H14" i="2"/>
  <c r="I14" i="2"/>
  <c r="J14" i="2"/>
  <c r="K14" i="2"/>
  <c r="L14" i="2"/>
  <c r="N14" i="2"/>
  <c r="O14" i="2"/>
  <c r="P14" i="2"/>
  <c r="Q14" i="2"/>
  <c r="R14" i="2"/>
  <c r="F15" i="2"/>
  <c r="O15" i="2" s="1"/>
  <c r="H15" i="2"/>
  <c r="J15" i="2"/>
  <c r="K15" i="2"/>
  <c r="L15" i="2"/>
  <c r="M15" i="2"/>
  <c r="N15" i="2"/>
  <c r="P15" i="2"/>
  <c r="Q15" i="2"/>
  <c r="R15" i="2"/>
  <c r="F16" i="2"/>
  <c r="I16" i="2" s="1"/>
  <c r="G16" i="2"/>
  <c r="H16" i="2"/>
  <c r="J16" i="2"/>
  <c r="K16" i="2"/>
  <c r="L16" i="2"/>
  <c r="M16" i="2"/>
  <c r="N16" i="2"/>
  <c r="O16" i="2"/>
  <c r="P16" i="2"/>
  <c r="Q16" i="2"/>
  <c r="R16" i="2"/>
  <c r="F17" i="2"/>
  <c r="Q17" i="2" s="1"/>
  <c r="H17" i="2"/>
  <c r="J17" i="2"/>
  <c r="K17" i="2"/>
  <c r="L17" i="2"/>
  <c r="M17" i="2"/>
  <c r="N17" i="2"/>
  <c r="O17" i="2"/>
  <c r="P17" i="2"/>
  <c r="R17" i="2"/>
  <c r="F18" i="2"/>
  <c r="Q18" i="2" s="1"/>
  <c r="H18" i="2"/>
  <c r="J18" i="2"/>
  <c r="K18" i="2"/>
  <c r="L18" i="2"/>
  <c r="M18" i="2"/>
  <c r="N18" i="2"/>
  <c r="O18" i="2"/>
  <c r="P18" i="2"/>
  <c r="R18" i="2"/>
  <c r="F19" i="2"/>
  <c r="K19" i="2" s="1"/>
  <c r="G19" i="2"/>
  <c r="H19" i="2"/>
  <c r="J19" i="2"/>
  <c r="L19" i="2"/>
  <c r="M19" i="2"/>
  <c r="N19" i="2"/>
  <c r="O19" i="2"/>
  <c r="P19" i="2"/>
  <c r="Q19" i="2"/>
  <c r="R19" i="2"/>
  <c r="F20" i="2"/>
  <c r="O20" i="2" s="1"/>
  <c r="G20" i="2"/>
  <c r="H20" i="2"/>
  <c r="J20" i="2"/>
  <c r="K20" i="2"/>
  <c r="L20" i="2"/>
  <c r="M20" i="2"/>
  <c r="N20" i="2"/>
  <c r="P20" i="2"/>
  <c r="R20" i="2"/>
  <c r="F21" i="2"/>
  <c r="M21" i="2" s="1"/>
  <c r="G21" i="2"/>
  <c r="H21" i="2"/>
  <c r="J21" i="2"/>
  <c r="K21" i="2"/>
  <c r="L21" i="2"/>
  <c r="N21" i="2"/>
  <c r="O21" i="2"/>
  <c r="P21" i="2"/>
  <c r="Q21" i="2"/>
  <c r="R21" i="2"/>
  <c r="F22" i="2"/>
  <c r="I22" i="2" s="1"/>
  <c r="G22" i="2"/>
  <c r="H22" i="2"/>
  <c r="J22" i="2"/>
  <c r="L22" i="2"/>
  <c r="M22" i="2"/>
  <c r="N22" i="2"/>
  <c r="O22" i="2"/>
  <c r="P22" i="2"/>
  <c r="Q22" i="2"/>
  <c r="R22" i="2"/>
  <c r="F23" i="2"/>
  <c r="M23" i="2" s="1"/>
  <c r="G23" i="2"/>
  <c r="H23" i="2"/>
  <c r="I23" i="2"/>
  <c r="J23" i="2"/>
  <c r="L23" i="2"/>
  <c r="N23" i="2"/>
  <c r="O23" i="2"/>
  <c r="P23" i="2"/>
  <c r="Q23" i="2"/>
  <c r="R23" i="2"/>
  <c r="F24" i="2"/>
  <c r="K24" i="2" s="1"/>
  <c r="G24" i="2"/>
  <c r="H24" i="2"/>
  <c r="I24" i="2"/>
  <c r="J24" i="2"/>
  <c r="L24" i="2"/>
  <c r="M24" i="2"/>
  <c r="N24" i="2"/>
  <c r="O24" i="2"/>
  <c r="P24" i="2"/>
  <c r="Q24" i="2"/>
  <c r="R24" i="2"/>
  <c r="F25" i="2"/>
  <c r="M25" i="2" s="1"/>
  <c r="G25" i="2"/>
  <c r="H25" i="2"/>
  <c r="I25" i="2"/>
  <c r="J25" i="2"/>
  <c r="L25" i="2"/>
  <c r="N25" i="2"/>
  <c r="O25" i="2"/>
  <c r="P25" i="2"/>
  <c r="Q25" i="2"/>
  <c r="R25" i="2"/>
  <c r="F26" i="2"/>
  <c r="I26" i="2" s="1"/>
  <c r="G26" i="2"/>
  <c r="H26" i="2"/>
  <c r="J26" i="2"/>
  <c r="L26" i="2"/>
  <c r="M26" i="2"/>
  <c r="N26" i="2"/>
  <c r="O26" i="2"/>
  <c r="P26" i="2"/>
  <c r="Q26" i="2"/>
  <c r="R26" i="2"/>
  <c r="F27" i="2"/>
  <c r="O27" i="2" s="1"/>
  <c r="G27" i="2"/>
  <c r="H27" i="2"/>
  <c r="I27" i="2"/>
  <c r="J27" i="2"/>
  <c r="L27" i="2"/>
  <c r="M27" i="2"/>
  <c r="N27" i="2"/>
  <c r="P27" i="2"/>
  <c r="R27" i="2"/>
  <c r="F28" i="2"/>
  <c r="M28" i="2" s="1"/>
  <c r="G28" i="2"/>
  <c r="H28" i="2"/>
  <c r="I28" i="2"/>
  <c r="J28" i="2"/>
  <c r="K28" i="2"/>
  <c r="L28" i="2"/>
  <c r="N28" i="2"/>
  <c r="O28" i="2"/>
  <c r="P28" i="2"/>
  <c r="Q28" i="2"/>
  <c r="R28" i="2"/>
  <c r="F29" i="2"/>
  <c r="O29" i="2" s="1"/>
  <c r="G29" i="2"/>
  <c r="H29" i="2"/>
  <c r="I29" i="2"/>
  <c r="J29" i="2"/>
  <c r="K29" i="2"/>
  <c r="L29" i="2"/>
  <c r="N29" i="2"/>
  <c r="P29" i="2"/>
  <c r="R29" i="2"/>
  <c r="F30" i="2"/>
  <c r="Q30" i="2" s="1"/>
  <c r="H30" i="2"/>
  <c r="I30" i="2"/>
  <c r="J30" i="2"/>
  <c r="K30" i="2"/>
  <c r="L30" i="2"/>
  <c r="N30" i="2"/>
  <c r="O30" i="2"/>
  <c r="P30" i="2"/>
  <c r="R30" i="2"/>
  <c r="F31" i="2"/>
  <c r="I31" i="2" s="1"/>
  <c r="G31" i="2"/>
  <c r="H31" i="2"/>
  <c r="J31" i="2"/>
  <c r="K31" i="2"/>
  <c r="L31" i="2"/>
  <c r="N31" i="2"/>
  <c r="O31" i="2"/>
  <c r="P31" i="2"/>
  <c r="Q31" i="2"/>
  <c r="R31" i="2"/>
  <c r="F32" i="2"/>
  <c r="Q32" i="2" s="1"/>
  <c r="H32" i="2"/>
  <c r="I32" i="2"/>
  <c r="J32" i="2"/>
  <c r="K32" i="2"/>
  <c r="L32" i="2"/>
  <c r="N32" i="2"/>
  <c r="O32" i="2"/>
  <c r="P32" i="2"/>
  <c r="R32" i="2"/>
  <c r="F33" i="2"/>
  <c r="G33" i="2" s="1"/>
  <c r="H33" i="2"/>
  <c r="J33" i="2"/>
  <c r="K33" i="2"/>
  <c r="L33" i="2"/>
  <c r="N33" i="2"/>
  <c r="O33" i="2"/>
  <c r="P33" i="2"/>
  <c r="Q33" i="2"/>
  <c r="R33" i="2"/>
  <c r="F34" i="2"/>
  <c r="I34" i="2" s="1"/>
  <c r="G34" i="2"/>
  <c r="H34" i="2"/>
  <c r="J34" i="2"/>
  <c r="K34" i="2"/>
  <c r="L34" i="2"/>
  <c r="M34" i="2"/>
  <c r="N34" i="2"/>
  <c r="O34" i="2"/>
  <c r="P34" i="2"/>
  <c r="Q34" i="2"/>
  <c r="R34" i="2"/>
  <c r="F35" i="2"/>
  <c r="I35" i="2" s="1"/>
  <c r="G35" i="2"/>
  <c r="H35" i="2"/>
  <c r="J35" i="2"/>
  <c r="K35" i="2"/>
  <c r="L35" i="2"/>
  <c r="M35" i="2"/>
  <c r="N35" i="2"/>
  <c r="P35" i="2"/>
  <c r="Q35" i="2"/>
  <c r="R35" i="2"/>
  <c r="F36" i="2"/>
  <c r="G36" i="2" s="1"/>
  <c r="H36" i="2"/>
  <c r="J36" i="2"/>
  <c r="K36" i="2"/>
  <c r="L36" i="2"/>
  <c r="M36" i="2"/>
  <c r="N36" i="2"/>
  <c r="P36" i="2"/>
  <c r="Q36" i="2"/>
  <c r="R36" i="2"/>
  <c r="F37" i="2"/>
  <c r="G37" i="2" s="1"/>
  <c r="H37" i="2"/>
  <c r="J37" i="2"/>
  <c r="K37" i="2"/>
  <c r="L37" i="2"/>
  <c r="M37" i="2"/>
  <c r="N37" i="2"/>
  <c r="P37" i="2"/>
  <c r="Q37" i="2"/>
  <c r="R37" i="2"/>
  <c r="F38" i="2"/>
  <c r="K38" i="2" s="1"/>
  <c r="G38" i="2"/>
  <c r="H38" i="2"/>
  <c r="I38" i="2"/>
  <c r="J38" i="2"/>
  <c r="L38" i="2"/>
  <c r="M38" i="2"/>
  <c r="N38" i="2"/>
  <c r="P38" i="2"/>
  <c r="Q38" i="2"/>
  <c r="R38" i="2"/>
  <c r="F39" i="2"/>
  <c r="I39" i="2" s="1"/>
  <c r="G39" i="2"/>
  <c r="H39" i="2"/>
  <c r="J39" i="2"/>
  <c r="K39" i="2"/>
  <c r="L39" i="2"/>
  <c r="M39" i="2"/>
  <c r="N39" i="2"/>
  <c r="P39" i="2"/>
  <c r="Q39" i="2"/>
  <c r="R39" i="2"/>
  <c r="F40" i="2"/>
  <c r="G40" i="2" s="1"/>
  <c r="H40" i="2"/>
  <c r="J40" i="2"/>
  <c r="K40" i="2"/>
  <c r="L40" i="2"/>
  <c r="M40" i="2"/>
  <c r="N40" i="2"/>
  <c r="O40" i="2"/>
  <c r="P40" i="2"/>
  <c r="R40" i="2"/>
  <c r="F41" i="2"/>
  <c r="K41" i="2" s="1"/>
  <c r="G41" i="2"/>
  <c r="H41" i="2"/>
  <c r="I41" i="2"/>
  <c r="J41" i="2"/>
  <c r="L41" i="2"/>
  <c r="M41" i="2"/>
  <c r="N41" i="2"/>
  <c r="O41" i="2"/>
  <c r="P41" i="2"/>
  <c r="R41" i="2"/>
  <c r="F42" i="2"/>
  <c r="M42" i="2" s="1"/>
  <c r="G42" i="2"/>
  <c r="H42" i="2"/>
  <c r="I42" i="2"/>
  <c r="J42" i="2"/>
  <c r="K42" i="2"/>
  <c r="L42" i="2"/>
  <c r="N42" i="2"/>
  <c r="O42" i="2"/>
  <c r="P42" i="2"/>
  <c r="R42" i="2"/>
  <c r="F43" i="2"/>
  <c r="O43" i="2" s="1"/>
  <c r="G43" i="2"/>
  <c r="H43" i="2"/>
  <c r="I43" i="2"/>
  <c r="J43" i="2"/>
  <c r="K43" i="2"/>
  <c r="L43" i="2"/>
  <c r="M43" i="2"/>
  <c r="N43" i="2"/>
  <c r="P43" i="2"/>
  <c r="R43" i="2"/>
  <c r="F44" i="2"/>
  <c r="Q44" i="2" s="1"/>
  <c r="H44" i="2"/>
  <c r="I44" i="2"/>
  <c r="J44" i="2"/>
  <c r="K44" i="2"/>
  <c r="L44" i="2"/>
  <c r="M44" i="2"/>
  <c r="N44" i="2"/>
  <c r="O44" i="2"/>
  <c r="P44" i="2"/>
  <c r="R44" i="2"/>
  <c r="F45" i="2"/>
  <c r="I45" i="2" s="1"/>
  <c r="G45" i="2"/>
  <c r="H45" i="2"/>
  <c r="J45" i="2"/>
  <c r="K45" i="2"/>
  <c r="L45" i="2"/>
  <c r="M45" i="2"/>
  <c r="N45" i="2"/>
  <c r="O45" i="2"/>
  <c r="P45" i="2"/>
  <c r="R45" i="2"/>
  <c r="X45" i="6"/>
  <c r="Y45" i="6" s="1"/>
  <c r="X40" i="6"/>
  <c r="Z40" i="6" s="1"/>
  <c r="X41" i="6"/>
  <c r="Y41" i="6" s="1"/>
  <c r="X42" i="6"/>
  <c r="Y42" i="6" s="1"/>
  <c r="X43" i="6"/>
  <c r="Y43" i="6" s="1"/>
  <c r="X44" i="6"/>
  <c r="Z44" i="6" s="1"/>
  <c r="Z45" i="2"/>
  <c r="AA45" i="2" s="1"/>
  <c r="Z40" i="2"/>
  <c r="AA40" i="2" s="1"/>
  <c r="Z41" i="2"/>
  <c r="AB41" i="2" s="1"/>
  <c r="Z42" i="2"/>
  <c r="AA42" i="2" s="1"/>
  <c r="Z43" i="2"/>
  <c r="AA43" i="2" s="1"/>
  <c r="Z44" i="2"/>
  <c r="AA44" i="2" s="1"/>
  <c r="O35" i="2" l="1"/>
  <c r="AB44" i="2"/>
  <c r="K23" i="2"/>
  <c r="K25" i="2"/>
  <c r="K27" i="2"/>
  <c r="K22" i="2"/>
  <c r="I20" i="2"/>
  <c r="Q45" i="2"/>
  <c r="O38" i="2"/>
  <c r="M29" i="2"/>
  <c r="I19" i="2"/>
  <c r="G15" i="2"/>
  <c r="O36" i="2"/>
  <c r="Q42" i="2"/>
  <c r="Q41" i="2"/>
  <c r="Q40" i="2"/>
  <c r="O37" i="2"/>
  <c r="M33" i="2"/>
  <c r="M30" i="2"/>
  <c r="M31" i="2"/>
  <c r="M32" i="2"/>
  <c r="K26" i="2"/>
  <c r="I21" i="2"/>
  <c r="I18" i="2"/>
  <c r="G14" i="2"/>
  <c r="G13" i="2"/>
  <c r="G11" i="2"/>
  <c r="I17" i="2"/>
  <c r="G12" i="2"/>
  <c r="I15" i="2"/>
  <c r="G32" i="2"/>
  <c r="G30" i="2"/>
  <c r="G18" i="2"/>
  <c r="G17" i="2"/>
  <c r="O39" i="2"/>
  <c r="I40" i="2"/>
  <c r="I37" i="2"/>
  <c r="I36" i="2"/>
  <c r="I33" i="2"/>
  <c r="Q29" i="2"/>
  <c r="Q27" i="2"/>
  <c r="Q20" i="2"/>
  <c r="Q43" i="2"/>
  <c r="G44" i="2"/>
  <c r="Y40" i="9"/>
  <c r="AA40" i="9" s="1"/>
  <c r="Y42" i="7"/>
  <c r="AA42" i="7" s="1"/>
  <c r="Y44" i="10"/>
  <c r="AA44" i="10" s="1"/>
  <c r="Y42" i="11"/>
  <c r="AA42" i="11" s="1"/>
  <c r="Z43" i="11"/>
  <c r="AA43" i="11" s="1"/>
  <c r="Y44" i="11"/>
  <c r="AA44" i="11" s="1"/>
  <c r="Y42" i="13"/>
  <c r="AA42" i="13" s="1"/>
  <c r="Y40" i="15"/>
  <c r="AA40" i="15" s="1"/>
  <c r="Y40" i="8"/>
  <c r="AA40" i="8" s="1"/>
  <c r="Y42" i="10"/>
  <c r="AA42" i="10" s="1"/>
  <c r="Z43" i="10"/>
  <c r="AA43" i="10" s="1"/>
  <c r="Z40" i="12"/>
  <c r="AA40" i="12" s="1"/>
  <c r="AB40" i="2"/>
  <c r="AC40" i="2" s="1"/>
  <c r="Z42" i="6"/>
  <c r="Y40" i="14"/>
  <c r="AA40" i="14" s="1"/>
  <c r="Y42" i="16"/>
  <c r="AA42" i="16" s="1"/>
  <c r="Z43" i="16"/>
  <c r="AA43" i="16" s="1"/>
  <c r="Y44" i="16"/>
  <c r="Z45" i="6"/>
  <c r="AA45" i="6" s="1"/>
  <c r="AC44" i="2"/>
  <c r="Y40" i="6"/>
  <c r="AA40" i="6" s="1"/>
  <c r="Z42" i="9"/>
  <c r="AA42" i="9" s="1"/>
  <c r="Z43" i="9"/>
  <c r="AA43" i="9" s="1"/>
  <c r="Y44" i="9"/>
  <c r="AA44" i="9" s="1"/>
  <c r="Y42" i="12"/>
  <c r="AA42" i="12" s="1"/>
  <c r="Z43" i="12"/>
  <c r="AA43" i="12" s="1"/>
  <c r="Y44" i="12"/>
  <c r="AA44" i="12" s="1"/>
  <c r="Z42" i="15"/>
  <c r="AA42" i="15" s="1"/>
  <c r="Z43" i="15"/>
  <c r="AA43" i="15" s="1"/>
  <c r="Y44" i="15"/>
  <c r="AA44" i="15" s="1"/>
  <c r="AB43" i="2"/>
  <c r="AC43" i="2" s="1"/>
  <c r="Y44" i="6"/>
  <c r="AA44" i="6" s="1"/>
  <c r="AA41" i="2"/>
  <c r="AC41" i="2" s="1"/>
  <c r="Y43" i="8"/>
  <c r="Z43" i="8"/>
  <c r="Z40" i="11"/>
  <c r="Y40" i="11"/>
  <c r="Y43" i="14"/>
  <c r="Z43" i="14"/>
  <c r="Z42" i="8"/>
  <c r="Y42" i="8"/>
  <c r="Z42" i="14"/>
  <c r="Y42" i="14"/>
  <c r="AB45" i="2"/>
  <c r="AC45" i="2" s="1"/>
  <c r="AA42" i="6"/>
  <c r="Z44" i="8"/>
  <c r="Y44" i="8"/>
  <c r="Z44" i="14"/>
  <c r="Y44" i="14"/>
  <c r="AA44" i="16"/>
  <c r="Y40" i="7"/>
  <c r="AA40" i="7" s="1"/>
  <c r="Z43" i="7"/>
  <c r="AA43" i="7" s="1"/>
  <c r="Y44" i="7"/>
  <c r="AA44" i="7" s="1"/>
  <c r="Y40" i="10"/>
  <c r="AA40" i="10" s="1"/>
  <c r="Y40" i="13"/>
  <c r="AA40" i="13" s="1"/>
  <c r="Z43" i="13"/>
  <c r="AA43" i="13" s="1"/>
  <c r="Y44" i="13"/>
  <c r="AA44" i="13" s="1"/>
  <c r="Y40" i="16"/>
  <c r="AA40" i="16" s="1"/>
  <c r="D52" i="1"/>
  <c r="D51" i="1"/>
  <c r="D50" i="1"/>
  <c r="D49" i="1"/>
  <c r="D47" i="1"/>
  <c r="D48" i="1"/>
  <c r="Y41" i="16"/>
  <c r="AA41" i="16" s="1"/>
  <c r="Y45" i="16"/>
  <c r="AA45" i="16" s="1"/>
  <c r="Y41" i="15"/>
  <c r="AA41" i="15" s="1"/>
  <c r="Y45" i="15"/>
  <c r="AA45" i="15" s="1"/>
  <c r="Y41" i="14"/>
  <c r="AA41" i="14" s="1"/>
  <c r="Y45" i="14"/>
  <c r="AA45" i="14" s="1"/>
  <c r="Y41" i="13"/>
  <c r="AA41" i="13" s="1"/>
  <c r="Y45" i="13"/>
  <c r="AA45" i="13" s="1"/>
  <c r="Y41" i="12"/>
  <c r="AA41" i="12" s="1"/>
  <c r="Y45" i="12"/>
  <c r="AA45" i="12" s="1"/>
  <c r="Y41" i="11"/>
  <c r="AA41" i="11" s="1"/>
  <c r="Y45" i="11"/>
  <c r="AA45" i="11" s="1"/>
  <c r="Y41" i="10"/>
  <c r="AA41" i="10" s="1"/>
  <c r="Y45" i="10"/>
  <c r="AA45" i="10" s="1"/>
  <c r="Y41" i="9"/>
  <c r="AA41" i="9" s="1"/>
  <c r="Y45" i="9"/>
  <c r="AA45" i="9" s="1"/>
  <c r="Y41" i="8"/>
  <c r="AA41" i="8" s="1"/>
  <c r="Y45" i="8"/>
  <c r="AA45" i="8" s="1"/>
  <c r="Y41" i="7"/>
  <c r="AA41" i="7" s="1"/>
  <c r="Y45" i="7"/>
  <c r="AA45" i="7" s="1"/>
  <c r="Z43" i="6"/>
  <c r="AA43" i="6" s="1"/>
  <c r="Z41" i="6"/>
  <c r="AA41" i="6" s="1"/>
  <c r="AB42" i="2"/>
  <c r="AC42" i="2" s="1"/>
  <c r="M42" i="7"/>
  <c r="B7" i="7"/>
  <c r="Q44" i="7" s="1"/>
  <c r="AA42" i="8" l="1"/>
  <c r="I22" i="7"/>
  <c r="P43" i="17"/>
  <c r="AA44" i="14"/>
  <c r="O20" i="7"/>
  <c r="P39" i="17"/>
  <c r="AA42" i="14"/>
  <c r="P40" i="17"/>
  <c r="P44" i="17"/>
  <c r="P41" i="17"/>
  <c r="AA43" i="8"/>
  <c r="K39" i="7"/>
  <c r="O39" i="7"/>
  <c r="L39" i="7"/>
  <c r="P39" i="7"/>
  <c r="M39" i="7"/>
  <c r="N39" i="7"/>
  <c r="Q39" i="7"/>
  <c r="J39" i="7"/>
  <c r="R39" i="7"/>
  <c r="M35" i="7"/>
  <c r="Q35" i="7"/>
  <c r="J35" i="7"/>
  <c r="N35" i="7"/>
  <c r="R35" i="7"/>
  <c r="P35" i="7"/>
  <c r="K35" i="7"/>
  <c r="L35" i="7"/>
  <c r="O35" i="7"/>
  <c r="K31" i="7"/>
  <c r="O31" i="7"/>
  <c r="L31" i="7"/>
  <c r="P31" i="7"/>
  <c r="N31" i="7"/>
  <c r="Q31" i="7"/>
  <c r="J31" i="7"/>
  <c r="R31" i="7"/>
  <c r="M31" i="7"/>
  <c r="L27" i="7"/>
  <c r="Q27" i="7"/>
  <c r="I27" i="7"/>
  <c r="M27" i="7"/>
  <c r="R27" i="7"/>
  <c r="K27" i="7"/>
  <c r="N27" i="7"/>
  <c r="P27" i="7"/>
  <c r="J27" i="7"/>
  <c r="L23" i="7"/>
  <c r="Q23" i="7"/>
  <c r="J23" i="7"/>
  <c r="O23" i="7"/>
  <c r="I23" i="7"/>
  <c r="P23" i="7"/>
  <c r="R23" i="7"/>
  <c r="K23" i="7"/>
  <c r="N23" i="7"/>
  <c r="I19" i="7"/>
  <c r="N19" i="7"/>
  <c r="R19" i="7"/>
  <c r="L19" i="7"/>
  <c r="P19" i="7"/>
  <c r="J19" i="7"/>
  <c r="M19" i="7"/>
  <c r="O19" i="7"/>
  <c r="Q19" i="7"/>
  <c r="L15" i="7"/>
  <c r="Q15" i="7"/>
  <c r="J15" i="7"/>
  <c r="N15" i="7"/>
  <c r="I15" i="7"/>
  <c r="R15" i="7"/>
  <c r="K15" i="7"/>
  <c r="M15" i="7"/>
  <c r="P15" i="7"/>
  <c r="J11" i="7"/>
  <c r="O11" i="7"/>
  <c r="L11" i="7"/>
  <c r="Q11" i="7"/>
  <c r="P11" i="7"/>
  <c r="I11" i="7"/>
  <c r="R11" i="7"/>
  <c r="K11" i="7"/>
  <c r="N11" i="7"/>
  <c r="L41" i="7"/>
  <c r="L43" i="7"/>
  <c r="K42" i="7"/>
  <c r="L40" i="7"/>
  <c r="K41" i="7"/>
  <c r="L44" i="7"/>
  <c r="K45" i="7"/>
  <c r="L42" i="7"/>
  <c r="K40" i="7"/>
  <c r="K43" i="7"/>
  <c r="K44" i="7"/>
  <c r="L45" i="7"/>
  <c r="I31" i="7"/>
  <c r="O27" i="7"/>
  <c r="K38" i="7"/>
  <c r="O38" i="7"/>
  <c r="L38" i="7"/>
  <c r="P38" i="7"/>
  <c r="J38" i="7"/>
  <c r="R38" i="7"/>
  <c r="M38" i="7"/>
  <c r="N38" i="7"/>
  <c r="I38" i="7"/>
  <c r="Q38" i="7"/>
  <c r="M34" i="7"/>
  <c r="Q34" i="7"/>
  <c r="J34" i="7"/>
  <c r="N34" i="7"/>
  <c r="R34" i="7"/>
  <c r="L34" i="7"/>
  <c r="O34" i="7"/>
  <c r="P34" i="7"/>
  <c r="K34" i="7"/>
  <c r="J30" i="7"/>
  <c r="N30" i="7"/>
  <c r="K30" i="7"/>
  <c r="O30" i="7"/>
  <c r="L30" i="7"/>
  <c r="M30" i="7"/>
  <c r="P30" i="7"/>
  <c r="I30" i="7"/>
  <c r="R30" i="7"/>
  <c r="M26" i="7"/>
  <c r="Q26" i="7"/>
  <c r="J26" i="7"/>
  <c r="N26" i="7"/>
  <c r="R26" i="7"/>
  <c r="P26" i="7"/>
  <c r="K26" i="7"/>
  <c r="L26" i="7"/>
  <c r="O26" i="7"/>
  <c r="M22" i="7"/>
  <c r="Q22" i="7"/>
  <c r="K22" i="7"/>
  <c r="O22" i="7"/>
  <c r="N22" i="7"/>
  <c r="P22" i="7"/>
  <c r="R22" i="7"/>
  <c r="J22" i="7"/>
  <c r="L22" i="7"/>
  <c r="J18" i="7"/>
  <c r="N18" i="7"/>
  <c r="R18" i="7"/>
  <c r="L18" i="7"/>
  <c r="P18" i="7"/>
  <c r="O18" i="7"/>
  <c r="I18" i="7"/>
  <c r="Q18" i="7"/>
  <c r="K18" i="7"/>
  <c r="M18" i="7"/>
  <c r="I14" i="7"/>
  <c r="M14" i="7"/>
  <c r="Q14" i="7"/>
  <c r="K14" i="7"/>
  <c r="O14" i="7"/>
  <c r="P14" i="7"/>
  <c r="J14" i="7"/>
  <c r="R14" i="7"/>
  <c r="L14" i="7"/>
  <c r="N14" i="7"/>
  <c r="R40" i="7"/>
  <c r="R41" i="7"/>
  <c r="R43" i="7"/>
  <c r="R42" i="7"/>
  <c r="Q42" i="7"/>
  <c r="R45" i="7"/>
  <c r="Q40" i="7"/>
  <c r="Q45" i="7"/>
  <c r="Q41" i="7"/>
  <c r="Q43" i="7"/>
  <c r="R44" i="7"/>
  <c r="J44" i="7"/>
  <c r="I45" i="7"/>
  <c r="I40" i="7"/>
  <c r="J43" i="7"/>
  <c r="I44" i="7"/>
  <c r="J42" i="7"/>
  <c r="J41" i="7"/>
  <c r="I41" i="7"/>
  <c r="I43" i="7"/>
  <c r="I42" i="7"/>
  <c r="J40" i="7"/>
  <c r="J45" i="7"/>
  <c r="M23" i="7"/>
  <c r="I39" i="7"/>
  <c r="K19" i="7"/>
  <c r="I34" i="7"/>
  <c r="I26" i="7"/>
  <c r="I35" i="7"/>
  <c r="L37" i="7"/>
  <c r="P37" i="7"/>
  <c r="I37" i="7"/>
  <c r="M37" i="7"/>
  <c r="Q37" i="7"/>
  <c r="O37" i="7"/>
  <c r="J37" i="7"/>
  <c r="R37" i="7"/>
  <c r="K37" i="7"/>
  <c r="N37" i="7"/>
  <c r="I33" i="7"/>
  <c r="M33" i="7"/>
  <c r="Q33" i="7"/>
  <c r="J33" i="7"/>
  <c r="N33" i="7"/>
  <c r="R33" i="7"/>
  <c r="P33" i="7"/>
  <c r="K33" i="7"/>
  <c r="L33" i="7"/>
  <c r="O33" i="7"/>
  <c r="K29" i="7"/>
  <c r="O29" i="7"/>
  <c r="L29" i="7"/>
  <c r="P29" i="7"/>
  <c r="J29" i="7"/>
  <c r="R29" i="7"/>
  <c r="M29" i="7"/>
  <c r="N29" i="7"/>
  <c r="I29" i="7"/>
  <c r="Q29" i="7"/>
  <c r="L25" i="7"/>
  <c r="P25" i="7"/>
  <c r="K25" i="7"/>
  <c r="Q25" i="7"/>
  <c r="M25" i="7"/>
  <c r="R25" i="7"/>
  <c r="J25" i="7"/>
  <c r="N25" i="7"/>
  <c r="O25" i="7"/>
  <c r="I25" i="7"/>
  <c r="I21" i="7"/>
  <c r="M21" i="7"/>
  <c r="Q21" i="7"/>
  <c r="K21" i="7"/>
  <c r="O21" i="7"/>
  <c r="J21" i="7"/>
  <c r="R21" i="7"/>
  <c r="L21" i="7"/>
  <c r="N21" i="7"/>
  <c r="P21" i="7"/>
  <c r="K17" i="7"/>
  <c r="O17" i="7"/>
  <c r="I17" i="7"/>
  <c r="M17" i="7"/>
  <c r="Q17" i="7"/>
  <c r="N17" i="7"/>
  <c r="P17" i="7"/>
  <c r="J17" i="7"/>
  <c r="R17" i="7"/>
  <c r="L17" i="7"/>
  <c r="I13" i="7"/>
  <c r="N13" i="7"/>
  <c r="R13" i="7"/>
  <c r="L13" i="7"/>
  <c r="P13" i="7"/>
  <c r="M13" i="7"/>
  <c r="O13" i="7"/>
  <c r="Q13" i="7"/>
  <c r="J13" i="7"/>
  <c r="O40" i="7"/>
  <c r="O44" i="7"/>
  <c r="P42" i="7"/>
  <c r="P41" i="7"/>
  <c r="P45" i="7"/>
  <c r="P43" i="7"/>
  <c r="P44" i="7"/>
  <c r="O42" i="7"/>
  <c r="P40" i="7"/>
  <c r="O41" i="7"/>
  <c r="O45" i="7"/>
  <c r="M11" i="7"/>
  <c r="K13" i="7"/>
  <c r="I36" i="7"/>
  <c r="M36" i="7"/>
  <c r="Q36" i="7"/>
  <c r="J36" i="7"/>
  <c r="N36" i="7"/>
  <c r="R36" i="7"/>
  <c r="L36" i="7"/>
  <c r="O36" i="7"/>
  <c r="P36" i="7"/>
  <c r="K36" i="7"/>
  <c r="J32" i="7"/>
  <c r="N32" i="7"/>
  <c r="R32" i="7"/>
  <c r="K32" i="7"/>
  <c r="O32" i="7"/>
  <c r="P32" i="7"/>
  <c r="I32" i="7"/>
  <c r="Q32" i="7"/>
  <c r="L32" i="7"/>
  <c r="M32" i="7"/>
  <c r="L28" i="7"/>
  <c r="P28" i="7"/>
  <c r="I28" i="7"/>
  <c r="M28" i="7"/>
  <c r="Q28" i="7"/>
  <c r="O28" i="7"/>
  <c r="J28" i="7"/>
  <c r="R28" i="7"/>
  <c r="K28" i="7"/>
  <c r="N28" i="7"/>
  <c r="M24" i="7"/>
  <c r="Q24" i="7"/>
  <c r="N24" i="7"/>
  <c r="I24" i="7"/>
  <c r="O24" i="7"/>
  <c r="P24" i="7"/>
  <c r="R24" i="7"/>
  <c r="J24" i="7"/>
  <c r="L24" i="7"/>
  <c r="I20" i="7"/>
  <c r="M20" i="7"/>
  <c r="R20" i="7"/>
  <c r="K20" i="7"/>
  <c r="P20" i="7"/>
  <c r="N20" i="7"/>
  <c r="Q20" i="7"/>
  <c r="J20" i="7"/>
  <c r="L20" i="7"/>
  <c r="L16" i="7"/>
  <c r="P16" i="7"/>
  <c r="J16" i="7"/>
  <c r="N16" i="7"/>
  <c r="R16" i="7"/>
  <c r="K16" i="7"/>
  <c r="M16" i="7"/>
  <c r="O16" i="7"/>
  <c r="Q16" i="7"/>
  <c r="I16" i="7"/>
  <c r="J12" i="7"/>
  <c r="N12" i="7"/>
  <c r="R12" i="7"/>
  <c r="L12" i="7"/>
  <c r="P12" i="7"/>
  <c r="I12" i="7"/>
  <c r="Q12" i="7"/>
  <c r="K12" i="7"/>
  <c r="M12" i="7"/>
  <c r="O12" i="7"/>
  <c r="N42" i="7"/>
  <c r="N40" i="7"/>
  <c r="N45" i="7"/>
  <c r="M40" i="7"/>
  <c r="M41" i="7"/>
  <c r="N44" i="7"/>
  <c r="M45" i="7"/>
  <c r="N43" i="7"/>
  <c r="M44" i="7"/>
  <c r="N41" i="7"/>
  <c r="M43" i="7"/>
  <c r="O15" i="7"/>
  <c r="Q30" i="7"/>
  <c r="O43" i="7"/>
  <c r="K24" i="7"/>
  <c r="AA44" i="8"/>
  <c r="AA40" i="11"/>
  <c r="AA43" i="14"/>
  <c r="P42" i="17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A3" i="17"/>
  <c r="A4" i="17"/>
  <c r="A5" i="17"/>
  <c r="A6" i="17"/>
  <c r="A7" i="17"/>
  <c r="A2" i="17"/>
  <c r="N10" i="17"/>
  <c r="N11" i="17"/>
  <c r="N12" i="17"/>
  <c r="N13" i="17"/>
  <c r="N14" i="17"/>
  <c r="N15" i="17"/>
  <c r="N16" i="17"/>
  <c r="N17" i="17"/>
  <c r="N18" i="17"/>
  <c r="N19" i="17"/>
  <c r="N20" i="17"/>
  <c r="N21" i="17"/>
  <c r="N22" i="17"/>
  <c r="N23" i="17"/>
  <c r="N24" i="17"/>
  <c r="N25" i="17"/>
  <c r="N26" i="17"/>
  <c r="N27" i="17"/>
  <c r="N28" i="17"/>
  <c r="N29" i="17"/>
  <c r="N30" i="17"/>
  <c r="N31" i="17"/>
  <c r="N32" i="17"/>
  <c r="N33" i="17"/>
  <c r="N34" i="17"/>
  <c r="N35" i="17"/>
  <c r="N36" i="17"/>
  <c r="N37" i="17"/>
  <c r="N38" i="17"/>
  <c r="M10" i="17"/>
  <c r="M11" i="17"/>
  <c r="M12" i="17"/>
  <c r="M13" i="17"/>
  <c r="M14" i="17"/>
  <c r="M15" i="17"/>
  <c r="M16" i="17"/>
  <c r="M17" i="17"/>
  <c r="M18" i="17"/>
  <c r="M19" i="17"/>
  <c r="M20" i="17"/>
  <c r="M21" i="17"/>
  <c r="M22" i="17"/>
  <c r="M23" i="17"/>
  <c r="M24" i="17"/>
  <c r="M25" i="17"/>
  <c r="M26" i="17"/>
  <c r="M27" i="17"/>
  <c r="M28" i="17"/>
  <c r="M29" i="17"/>
  <c r="M30" i="17"/>
  <c r="M31" i="17"/>
  <c r="M32" i="17"/>
  <c r="M33" i="17"/>
  <c r="M34" i="17"/>
  <c r="M35" i="17"/>
  <c r="M36" i="17"/>
  <c r="M37" i="17"/>
  <c r="M38" i="17"/>
  <c r="L10" i="17"/>
  <c r="L11" i="17"/>
  <c r="L12" i="17"/>
  <c r="L13" i="17"/>
  <c r="L14" i="17"/>
  <c r="L15" i="17"/>
  <c r="L16" i="17"/>
  <c r="L17" i="17"/>
  <c r="L18" i="17"/>
  <c r="L19" i="17"/>
  <c r="L20" i="17"/>
  <c r="L21" i="17"/>
  <c r="L22" i="17"/>
  <c r="L23" i="17"/>
  <c r="L24" i="17"/>
  <c r="L25" i="17"/>
  <c r="L26" i="17"/>
  <c r="L27" i="17"/>
  <c r="L28" i="17"/>
  <c r="L29" i="17"/>
  <c r="L30" i="17"/>
  <c r="L31" i="17"/>
  <c r="L32" i="17"/>
  <c r="L33" i="17"/>
  <c r="L34" i="17"/>
  <c r="L35" i="17"/>
  <c r="L36" i="17"/>
  <c r="L37" i="17"/>
  <c r="L38" i="17"/>
  <c r="K10" i="17"/>
  <c r="K11" i="17"/>
  <c r="K12" i="17"/>
  <c r="K13" i="17"/>
  <c r="K14" i="17"/>
  <c r="K15" i="17"/>
  <c r="K16" i="17"/>
  <c r="K17" i="17"/>
  <c r="K18" i="17"/>
  <c r="K19" i="17"/>
  <c r="K20" i="17"/>
  <c r="K21" i="17"/>
  <c r="K22" i="17"/>
  <c r="K23" i="17"/>
  <c r="K24" i="17"/>
  <c r="K25" i="17"/>
  <c r="K26" i="17"/>
  <c r="K27" i="17"/>
  <c r="K28" i="17"/>
  <c r="K29" i="17"/>
  <c r="K30" i="17"/>
  <c r="K31" i="17"/>
  <c r="K32" i="17"/>
  <c r="K33" i="17"/>
  <c r="K34" i="17"/>
  <c r="K35" i="17"/>
  <c r="K36" i="17"/>
  <c r="K37" i="17"/>
  <c r="K38" i="17"/>
  <c r="J10" i="17"/>
  <c r="J11" i="17"/>
  <c r="J12" i="17"/>
  <c r="J13" i="17"/>
  <c r="J14" i="17"/>
  <c r="J15" i="17"/>
  <c r="J16" i="17"/>
  <c r="J17" i="17"/>
  <c r="J18" i="17"/>
  <c r="J19" i="17"/>
  <c r="J20" i="17"/>
  <c r="J21" i="17"/>
  <c r="J22" i="17"/>
  <c r="J23" i="17"/>
  <c r="J24" i="17"/>
  <c r="J25" i="17"/>
  <c r="J26" i="17"/>
  <c r="J27" i="17"/>
  <c r="J28" i="17"/>
  <c r="J29" i="17"/>
  <c r="J30" i="17"/>
  <c r="J31" i="17"/>
  <c r="J32" i="17"/>
  <c r="J33" i="17"/>
  <c r="J34" i="17"/>
  <c r="J35" i="17"/>
  <c r="J36" i="17"/>
  <c r="J37" i="17"/>
  <c r="J38" i="17"/>
  <c r="I10" i="17"/>
  <c r="I11" i="17"/>
  <c r="I12" i="17"/>
  <c r="I13" i="17"/>
  <c r="I14" i="17"/>
  <c r="I15" i="17"/>
  <c r="I16" i="17"/>
  <c r="I17" i="17"/>
  <c r="I18" i="17"/>
  <c r="I19" i="17"/>
  <c r="I20" i="17"/>
  <c r="I21" i="17"/>
  <c r="I22" i="17"/>
  <c r="I23" i="17"/>
  <c r="I24" i="17"/>
  <c r="I25" i="17"/>
  <c r="I26" i="17"/>
  <c r="I27" i="17"/>
  <c r="I28" i="17"/>
  <c r="I29" i="17"/>
  <c r="I30" i="17"/>
  <c r="I31" i="17"/>
  <c r="I32" i="17"/>
  <c r="I33" i="17"/>
  <c r="I34" i="17"/>
  <c r="I35" i="17"/>
  <c r="I36" i="17"/>
  <c r="I37" i="17"/>
  <c r="I38" i="17"/>
  <c r="G10" i="17"/>
  <c r="G11" i="17"/>
  <c r="G12" i="17"/>
  <c r="G13" i="17"/>
  <c r="G14" i="17"/>
  <c r="G15" i="17"/>
  <c r="G16" i="17"/>
  <c r="G17" i="17"/>
  <c r="G18" i="17"/>
  <c r="G19" i="17"/>
  <c r="G20" i="17"/>
  <c r="G21" i="17"/>
  <c r="G22" i="17"/>
  <c r="G23" i="17"/>
  <c r="G24" i="17"/>
  <c r="G25" i="17"/>
  <c r="G26" i="17"/>
  <c r="G27" i="17"/>
  <c r="G28" i="17"/>
  <c r="G29" i="17"/>
  <c r="G30" i="17"/>
  <c r="G31" i="17"/>
  <c r="G32" i="17"/>
  <c r="G33" i="17"/>
  <c r="G34" i="17"/>
  <c r="G35" i="17"/>
  <c r="G36" i="17"/>
  <c r="G37" i="17"/>
  <c r="G38" i="17"/>
  <c r="F10" i="17"/>
  <c r="F11" i="17"/>
  <c r="F12" i="17"/>
  <c r="F13" i="17"/>
  <c r="F14" i="17"/>
  <c r="F15" i="17"/>
  <c r="F16" i="17"/>
  <c r="F17" i="17"/>
  <c r="F18" i="17"/>
  <c r="F19" i="17"/>
  <c r="F20" i="17"/>
  <c r="F21" i="17"/>
  <c r="F22" i="17"/>
  <c r="F23" i="17"/>
  <c r="F24" i="17"/>
  <c r="F25" i="17"/>
  <c r="F26" i="17"/>
  <c r="F27" i="17"/>
  <c r="F28" i="17"/>
  <c r="F29" i="17"/>
  <c r="F30" i="17"/>
  <c r="F31" i="17"/>
  <c r="F32" i="17"/>
  <c r="F33" i="17"/>
  <c r="F34" i="17"/>
  <c r="F35" i="17"/>
  <c r="F36" i="17"/>
  <c r="F37" i="17"/>
  <c r="F38" i="17"/>
  <c r="E10" i="17"/>
  <c r="E11" i="17"/>
  <c r="E12" i="17"/>
  <c r="E13" i="17"/>
  <c r="E14" i="17"/>
  <c r="E15" i="17"/>
  <c r="E16" i="17"/>
  <c r="E17" i="17"/>
  <c r="E18" i="17"/>
  <c r="E19" i="17"/>
  <c r="E20" i="17"/>
  <c r="E21" i="17"/>
  <c r="E22" i="17"/>
  <c r="E23" i="17"/>
  <c r="E24" i="17"/>
  <c r="E25" i="17"/>
  <c r="E26" i="17"/>
  <c r="E27" i="17"/>
  <c r="E28" i="17"/>
  <c r="E29" i="17"/>
  <c r="E30" i="17"/>
  <c r="E31" i="17"/>
  <c r="E32" i="17"/>
  <c r="E33" i="17"/>
  <c r="E34" i="17"/>
  <c r="E35" i="17"/>
  <c r="E36" i="17"/>
  <c r="E37" i="17"/>
  <c r="E38" i="17"/>
  <c r="D10" i="17"/>
  <c r="D11" i="17"/>
  <c r="D12" i="17"/>
  <c r="D13" i="17"/>
  <c r="D14" i="17"/>
  <c r="D15" i="17"/>
  <c r="D16" i="17"/>
  <c r="D17" i="17"/>
  <c r="D18" i="17"/>
  <c r="D19" i="17"/>
  <c r="D20" i="17"/>
  <c r="D21" i="17"/>
  <c r="D22" i="17"/>
  <c r="D23" i="17"/>
  <c r="D24" i="17"/>
  <c r="D25" i="17"/>
  <c r="D26" i="17"/>
  <c r="D27" i="17"/>
  <c r="D28" i="17"/>
  <c r="D29" i="17"/>
  <c r="D30" i="17"/>
  <c r="D31" i="17"/>
  <c r="D32" i="17"/>
  <c r="D33" i="17"/>
  <c r="D34" i="17"/>
  <c r="D35" i="17"/>
  <c r="D36" i="17"/>
  <c r="D37" i="17"/>
  <c r="D38" i="17"/>
  <c r="C10" i="17"/>
  <c r="C11" i="17"/>
  <c r="C12" i="17"/>
  <c r="C13" i="17"/>
  <c r="C14" i="17"/>
  <c r="C15" i="17"/>
  <c r="C16" i="17"/>
  <c r="C17" i="17"/>
  <c r="C18" i="17"/>
  <c r="C19" i="17"/>
  <c r="C20" i="17"/>
  <c r="C21" i="17"/>
  <c r="C22" i="17"/>
  <c r="C23" i="17"/>
  <c r="C24" i="17"/>
  <c r="C25" i="17"/>
  <c r="C26" i="17"/>
  <c r="C27" i="17"/>
  <c r="C28" i="17"/>
  <c r="C29" i="17"/>
  <c r="C30" i="17"/>
  <c r="C31" i="17"/>
  <c r="C32" i="17"/>
  <c r="C33" i="17"/>
  <c r="C34" i="17"/>
  <c r="C35" i="17"/>
  <c r="C36" i="17"/>
  <c r="C37" i="17"/>
  <c r="C38" i="17"/>
  <c r="N9" i="17"/>
  <c r="M9" i="17"/>
  <c r="L9" i="17"/>
  <c r="K9" i="17"/>
  <c r="J9" i="17"/>
  <c r="I9" i="17"/>
  <c r="G9" i="17"/>
  <c r="F9" i="17"/>
  <c r="E9" i="17"/>
  <c r="D9" i="17"/>
  <c r="C9" i="17"/>
  <c r="X39" i="8"/>
  <c r="X38" i="8"/>
  <c r="Z38" i="8" s="1"/>
  <c r="X37" i="8"/>
  <c r="X36" i="8"/>
  <c r="Y36" i="8" s="1"/>
  <c r="X35" i="8"/>
  <c r="Z35" i="8" s="1"/>
  <c r="X34" i="8"/>
  <c r="Y34" i="8" s="1"/>
  <c r="X33" i="8"/>
  <c r="Z33" i="8" s="1"/>
  <c r="X32" i="8"/>
  <c r="X31" i="8"/>
  <c r="Z31" i="8" s="1"/>
  <c r="X30" i="8"/>
  <c r="X29" i="8"/>
  <c r="Y29" i="8" s="1"/>
  <c r="X28" i="8"/>
  <c r="X27" i="8"/>
  <c r="Y27" i="8" s="1"/>
  <c r="X26" i="8"/>
  <c r="Z26" i="8" s="1"/>
  <c r="X25" i="8"/>
  <c r="X24" i="8"/>
  <c r="X23" i="8"/>
  <c r="X22" i="8"/>
  <c r="Z22" i="8" s="1"/>
  <c r="X21" i="8"/>
  <c r="X20" i="8"/>
  <c r="X19" i="8"/>
  <c r="Z19" i="8" s="1"/>
  <c r="X18" i="8"/>
  <c r="Y18" i="8" s="1"/>
  <c r="X17" i="8"/>
  <c r="X16" i="8"/>
  <c r="X15" i="8"/>
  <c r="X14" i="8"/>
  <c r="X13" i="8"/>
  <c r="X12" i="8"/>
  <c r="X11" i="8"/>
  <c r="F10" i="8"/>
  <c r="C10" i="8"/>
  <c r="X39" i="9"/>
  <c r="C39" i="9"/>
  <c r="X38" i="9"/>
  <c r="C38" i="9"/>
  <c r="X37" i="9"/>
  <c r="C37" i="9"/>
  <c r="X36" i="9"/>
  <c r="C36" i="9"/>
  <c r="X35" i="9"/>
  <c r="C35" i="9"/>
  <c r="X34" i="9"/>
  <c r="C34" i="9"/>
  <c r="X33" i="9"/>
  <c r="C33" i="9"/>
  <c r="X32" i="9"/>
  <c r="Z32" i="9" s="1"/>
  <c r="C32" i="9"/>
  <c r="X31" i="9"/>
  <c r="C31" i="9"/>
  <c r="X30" i="9"/>
  <c r="Z30" i="9" s="1"/>
  <c r="C30" i="9"/>
  <c r="X29" i="9"/>
  <c r="C29" i="9"/>
  <c r="X28" i="9"/>
  <c r="Z28" i="9" s="1"/>
  <c r="C28" i="9"/>
  <c r="X27" i="9"/>
  <c r="C27" i="9"/>
  <c r="X26" i="9"/>
  <c r="Y26" i="9" s="1"/>
  <c r="C26" i="9"/>
  <c r="X25" i="9"/>
  <c r="Z25" i="9" s="1"/>
  <c r="C25" i="9"/>
  <c r="X24" i="9"/>
  <c r="Y24" i="9" s="1"/>
  <c r="C24" i="9"/>
  <c r="X23" i="9"/>
  <c r="Z23" i="9" s="1"/>
  <c r="C23" i="9"/>
  <c r="X22" i="9"/>
  <c r="C22" i="9"/>
  <c r="X21" i="9"/>
  <c r="Z21" i="9" s="1"/>
  <c r="C21" i="9"/>
  <c r="X20" i="9"/>
  <c r="C20" i="9"/>
  <c r="X19" i="9"/>
  <c r="Y19" i="9" s="1"/>
  <c r="C19" i="9"/>
  <c r="X18" i="9"/>
  <c r="C18" i="9"/>
  <c r="X17" i="9"/>
  <c r="Y17" i="9" s="1"/>
  <c r="C17" i="9"/>
  <c r="X16" i="9"/>
  <c r="Z16" i="9" s="1"/>
  <c r="C16" i="9"/>
  <c r="X15" i="9"/>
  <c r="C15" i="9"/>
  <c r="X14" i="9"/>
  <c r="C14" i="9"/>
  <c r="X13" i="9"/>
  <c r="C13" i="9"/>
  <c r="X12" i="9"/>
  <c r="Z12" i="9" s="1"/>
  <c r="C12" i="9"/>
  <c r="X11" i="9"/>
  <c r="C11" i="9"/>
  <c r="F10" i="9"/>
  <c r="C10" i="9"/>
  <c r="X39" i="10"/>
  <c r="Y39" i="10" s="1"/>
  <c r="C39" i="10"/>
  <c r="X38" i="10"/>
  <c r="Z38" i="10" s="1"/>
  <c r="C38" i="10"/>
  <c r="X37" i="10"/>
  <c r="C37" i="10"/>
  <c r="X36" i="10"/>
  <c r="C36" i="10"/>
  <c r="X35" i="10"/>
  <c r="C35" i="10"/>
  <c r="X34" i="10"/>
  <c r="Z34" i="10" s="1"/>
  <c r="C34" i="10"/>
  <c r="X33" i="10"/>
  <c r="C33" i="10"/>
  <c r="X32" i="10"/>
  <c r="C32" i="10"/>
  <c r="X31" i="10"/>
  <c r="Z31" i="10" s="1"/>
  <c r="C31" i="10"/>
  <c r="X30" i="10"/>
  <c r="Y30" i="10" s="1"/>
  <c r="C30" i="10"/>
  <c r="X29" i="10"/>
  <c r="C29" i="10"/>
  <c r="X28" i="10"/>
  <c r="C28" i="10"/>
  <c r="X27" i="10"/>
  <c r="C27" i="10"/>
  <c r="X26" i="10"/>
  <c r="C26" i="10"/>
  <c r="X25" i="10"/>
  <c r="C25" i="10"/>
  <c r="X24" i="10"/>
  <c r="C24" i="10"/>
  <c r="X23" i="10"/>
  <c r="C23" i="10"/>
  <c r="X22" i="10"/>
  <c r="Z22" i="10" s="1"/>
  <c r="C22" i="10"/>
  <c r="X21" i="10"/>
  <c r="Y21" i="10" s="1"/>
  <c r="C21" i="10"/>
  <c r="X20" i="10"/>
  <c r="C20" i="10"/>
  <c r="X19" i="10"/>
  <c r="C19" i="10"/>
  <c r="X18" i="10"/>
  <c r="Z18" i="10" s="1"/>
  <c r="C18" i="10"/>
  <c r="X17" i="10"/>
  <c r="C17" i="10"/>
  <c r="X16" i="10"/>
  <c r="Z16" i="10" s="1"/>
  <c r="C16" i="10"/>
  <c r="X15" i="10"/>
  <c r="Z15" i="10" s="1"/>
  <c r="C15" i="10"/>
  <c r="X14" i="10"/>
  <c r="Z14" i="10" s="1"/>
  <c r="C14" i="10"/>
  <c r="X13" i="10"/>
  <c r="C13" i="10"/>
  <c r="X12" i="10"/>
  <c r="Y12" i="10" s="1"/>
  <c r="C12" i="10"/>
  <c r="X11" i="10"/>
  <c r="Z11" i="10" s="1"/>
  <c r="C11" i="10"/>
  <c r="Z10" i="10"/>
  <c r="F10" i="10"/>
  <c r="C10" i="10"/>
  <c r="X39" i="11"/>
  <c r="C39" i="11"/>
  <c r="X38" i="11"/>
  <c r="Y38" i="11" s="1"/>
  <c r="C38" i="11"/>
  <c r="X37" i="11"/>
  <c r="Z37" i="11" s="1"/>
  <c r="C37" i="11"/>
  <c r="X36" i="11"/>
  <c r="Y36" i="11" s="1"/>
  <c r="C36" i="11"/>
  <c r="X35" i="11"/>
  <c r="C35" i="11"/>
  <c r="X34" i="11"/>
  <c r="C34" i="11"/>
  <c r="X33" i="11"/>
  <c r="C33" i="11"/>
  <c r="X32" i="11"/>
  <c r="Z32" i="11" s="1"/>
  <c r="C32" i="11"/>
  <c r="X31" i="11"/>
  <c r="C31" i="11"/>
  <c r="X30" i="11"/>
  <c r="C30" i="11"/>
  <c r="X29" i="11"/>
  <c r="C29" i="11"/>
  <c r="X28" i="11"/>
  <c r="Z28" i="11" s="1"/>
  <c r="C28" i="11"/>
  <c r="X27" i="11"/>
  <c r="C27" i="11"/>
  <c r="X26" i="11"/>
  <c r="Z26" i="11" s="1"/>
  <c r="C26" i="11"/>
  <c r="X25" i="11"/>
  <c r="Z25" i="11" s="1"/>
  <c r="C25" i="11"/>
  <c r="X24" i="11"/>
  <c r="Z24" i="11" s="1"/>
  <c r="C24" i="11"/>
  <c r="X23" i="11"/>
  <c r="C23" i="11"/>
  <c r="X22" i="11"/>
  <c r="Y22" i="11" s="1"/>
  <c r="C22" i="11"/>
  <c r="X21" i="11"/>
  <c r="Z21" i="11" s="1"/>
  <c r="C21" i="11"/>
  <c r="X20" i="11"/>
  <c r="Y20" i="11" s="1"/>
  <c r="C20" i="11"/>
  <c r="X19" i="11"/>
  <c r="C19" i="11"/>
  <c r="X18" i="11"/>
  <c r="C18" i="11"/>
  <c r="X17" i="11"/>
  <c r="C17" i="11"/>
  <c r="X16" i="11"/>
  <c r="Z16" i="11" s="1"/>
  <c r="C16" i="11"/>
  <c r="X15" i="11"/>
  <c r="C15" i="11"/>
  <c r="X14" i="11"/>
  <c r="C14" i="11"/>
  <c r="X13" i="11"/>
  <c r="C13" i="11"/>
  <c r="X12" i="11"/>
  <c r="Z12" i="11" s="1"/>
  <c r="C12" i="11"/>
  <c r="X11" i="11"/>
  <c r="C11" i="11"/>
  <c r="F10" i="11"/>
  <c r="C10" i="11"/>
  <c r="X39" i="12"/>
  <c r="X38" i="12"/>
  <c r="Z38" i="12" s="1"/>
  <c r="X37" i="12"/>
  <c r="X36" i="12"/>
  <c r="X35" i="12"/>
  <c r="X34" i="12"/>
  <c r="Z34" i="12" s="1"/>
  <c r="X33" i="12"/>
  <c r="X32" i="12"/>
  <c r="Z32" i="12" s="1"/>
  <c r="X31" i="12"/>
  <c r="Z31" i="12" s="1"/>
  <c r="X30" i="12"/>
  <c r="Z30" i="12" s="1"/>
  <c r="X29" i="12"/>
  <c r="X28" i="12"/>
  <c r="Y28" i="12" s="1"/>
  <c r="X27" i="12"/>
  <c r="Z27" i="12" s="1"/>
  <c r="X26" i="12"/>
  <c r="Y26" i="12" s="1"/>
  <c r="X25" i="12"/>
  <c r="X24" i="12"/>
  <c r="Y24" i="12" s="1"/>
  <c r="X23" i="12"/>
  <c r="Z23" i="12" s="1"/>
  <c r="X22" i="12"/>
  <c r="Y22" i="12" s="1"/>
  <c r="X21" i="12"/>
  <c r="X20" i="12"/>
  <c r="Y20" i="12" s="1"/>
  <c r="X19" i="12"/>
  <c r="Z19" i="12" s="1"/>
  <c r="X18" i="12"/>
  <c r="Y18" i="12" s="1"/>
  <c r="X17" i="12"/>
  <c r="X16" i="12"/>
  <c r="X15" i="12"/>
  <c r="Z15" i="12" s="1"/>
  <c r="X14" i="12"/>
  <c r="Z14" i="12" s="1"/>
  <c r="X13" i="12"/>
  <c r="X12" i="12"/>
  <c r="X11" i="12"/>
  <c r="F10" i="12"/>
  <c r="C10" i="12"/>
  <c r="X39" i="13"/>
  <c r="X38" i="13"/>
  <c r="Y38" i="13" s="1"/>
  <c r="X37" i="13"/>
  <c r="X36" i="13"/>
  <c r="Y36" i="13" s="1"/>
  <c r="X35" i="13"/>
  <c r="X34" i="13"/>
  <c r="Y34" i="13" s="1"/>
  <c r="X33" i="13"/>
  <c r="X32" i="13"/>
  <c r="Y32" i="13" s="1"/>
  <c r="X31" i="13"/>
  <c r="X30" i="13"/>
  <c r="X29" i="13"/>
  <c r="Z29" i="13" s="1"/>
  <c r="X28" i="13"/>
  <c r="Z28" i="13" s="1"/>
  <c r="X27" i="13"/>
  <c r="X26" i="13"/>
  <c r="X25" i="13"/>
  <c r="X24" i="13"/>
  <c r="Z24" i="13" s="1"/>
  <c r="X23" i="13"/>
  <c r="X22" i="13"/>
  <c r="Z22" i="13" s="1"/>
  <c r="X21" i="13"/>
  <c r="Z21" i="13" s="1"/>
  <c r="X20" i="13"/>
  <c r="Y20" i="13" s="1"/>
  <c r="X19" i="13"/>
  <c r="X18" i="13"/>
  <c r="Z18" i="13" s="1"/>
  <c r="X17" i="13"/>
  <c r="Z17" i="13" s="1"/>
  <c r="X16" i="13"/>
  <c r="Z16" i="13" s="1"/>
  <c r="X15" i="13"/>
  <c r="X14" i="13"/>
  <c r="Z14" i="13" s="1"/>
  <c r="X13" i="13"/>
  <c r="Z13" i="13" s="1"/>
  <c r="X12" i="13"/>
  <c r="Y12" i="13" s="1"/>
  <c r="X11" i="13"/>
  <c r="F10" i="13"/>
  <c r="C10" i="13"/>
  <c r="X39" i="14"/>
  <c r="Z39" i="14" s="1"/>
  <c r="X38" i="14"/>
  <c r="Z38" i="14" s="1"/>
  <c r="X37" i="14"/>
  <c r="X36" i="14"/>
  <c r="Y36" i="14" s="1"/>
  <c r="X35" i="14"/>
  <c r="Z35" i="14" s="1"/>
  <c r="X34" i="14"/>
  <c r="Y34" i="14" s="1"/>
  <c r="X33" i="14"/>
  <c r="X32" i="14"/>
  <c r="Z32" i="14" s="1"/>
  <c r="X31" i="14"/>
  <c r="Z31" i="14" s="1"/>
  <c r="X30" i="14"/>
  <c r="Z30" i="14" s="1"/>
  <c r="X29" i="14"/>
  <c r="X28" i="14"/>
  <c r="Y28" i="14" s="1"/>
  <c r="X27" i="14"/>
  <c r="Z27" i="14" s="1"/>
  <c r="X26" i="14"/>
  <c r="Y26" i="14" s="1"/>
  <c r="X25" i="14"/>
  <c r="X24" i="14"/>
  <c r="X23" i="14"/>
  <c r="X22" i="14"/>
  <c r="Z22" i="14" s="1"/>
  <c r="X21" i="14"/>
  <c r="X20" i="14"/>
  <c r="Z20" i="14" s="1"/>
  <c r="X19" i="14"/>
  <c r="Y19" i="14" s="1"/>
  <c r="X18" i="14"/>
  <c r="Z18" i="14" s="1"/>
  <c r="X17" i="14"/>
  <c r="X16" i="14"/>
  <c r="Z16" i="14" s="1"/>
  <c r="X15" i="14"/>
  <c r="Z15" i="14" s="1"/>
  <c r="X14" i="14"/>
  <c r="Z14" i="14" s="1"/>
  <c r="X13" i="14"/>
  <c r="X12" i="14"/>
  <c r="Y12" i="14" s="1"/>
  <c r="X11" i="14"/>
  <c r="Z11" i="14" s="1"/>
  <c r="F10" i="14"/>
  <c r="C10" i="14"/>
  <c r="X39" i="15"/>
  <c r="X38" i="15"/>
  <c r="Z38" i="15" s="1"/>
  <c r="X37" i="15"/>
  <c r="Z37" i="15" s="1"/>
  <c r="X36" i="15"/>
  <c r="Z36" i="15" s="1"/>
  <c r="X35" i="15"/>
  <c r="X34" i="15"/>
  <c r="Y34" i="15" s="1"/>
  <c r="X33" i="15"/>
  <c r="X32" i="15"/>
  <c r="Y32" i="15" s="1"/>
  <c r="X31" i="15"/>
  <c r="X30" i="15"/>
  <c r="X29" i="15"/>
  <c r="X28" i="15"/>
  <c r="Z28" i="15" s="1"/>
  <c r="X27" i="15"/>
  <c r="X26" i="15"/>
  <c r="Z26" i="15" s="1"/>
  <c r="X25" i="15"/>
  <c r="Y25" i="15" s="1"/>
  <c r="X24" i="15"/>
  <c r="Z24" i="15" s="1"/>
  <c r="X23" i="15"/>
  <c r="X22" i="15"/>
  <c r="Y22" i="15" s="1"/>
  <c r="X21" i="15"/>
  <c r="Z21" i="15" s="1"/>
  <c r="X20" i="15"/>
  <c r="Z20" i="15" s="1"/>
  <c r="X19" i="15"/>
  <c r="X18" i="15"/>
  <c r="Y18" i="15" s="1"/>
  <c r="X17" i="15"/>
  <c r="X16" i="15"/>
  <c r="Y16" i="15" s="1"/>
  <c r="X15" i="15"/>
  <c r="X14" i="15"/>
  <c r="X13" i="15"/>
  <c r="Z13" i="15" s="1"/>
  <c r="X12" i="15"/>
  <c r="Z12" i="15" s="1"/>
  <c r="X11" i="15"/>
  <c r="F10" i="15"/>
  <c r="X39" i="16"/>
  <c r="Y39" i="16" s="1"/>
  <c r="C39" i="16"/>
  <c r="X38" i="16"/>
  <c r="Z38" i="16" s="1"/>
  <c r="C38" i="16"/>
  <c r="X37" i="16"/>
  <c r="C37" i="16"/>
  <c r="X36" i="16"/>
  <c r="Y36" i="16" s="1"/>
  <c r="C36" i="16"/>
  <c r="X35" i="16"/>
  <c r="C35" i="16"/>
  <c r="X34" i="16"/>
  <c r="Z34" i="16" s="1"/>
  <c r="C34" i="16"/>
  <c r="X33" i="16"/>
  <c r="C33" i="16"/>
  <c r="X32" i="16"/>
  <c r="Y32" i="16" s="1"/>
  <c r="C32" i="16"/>
  <c r="X31" i="16"/>
  <c r="C31" i="16"/>
  <c r="X30" i="16"/>
  <c r="Z30" i="16" s="1"/>
  <c r="C30" i="16"/>
  <c r="X29" i="16"/>
  <c r="C29" i="16"/>
  <c r="X28" i="16"/>
  <c r="Y28" i="16" s="1"/>
  <c r="C28" i="16"/>
  <c r="X27" i="16"/>
  <c r="C27" i="16"/>
  <c r="X26" i="16"/>
  <c r="Z26" i="16" s="1"/>
  <c r="C26" i="16"/>
  <c r="X25" i="16"/>
  <c r="C25" i="16"/>
  <c r="X24" i="16"/>
  <c r="Y24" i="16" s="1"/>
  <c r="C24" i="16"/>
  <c r="X23" i="16"/>
  <c r="Y23" i="16" s="1"/>
  <c r="C23" i="16"/>
  <c r="X22" i="16"/>
  <c r="Z22" i="16" s="1"/>
  <c r="C22" i="16"/>
  <c r="X21" i="16"/>
  <c r="C21" i="16"/>
  <c r="X20" i="16"/>
  <c r="Y20" i="16" s="1"/>
  <c r="C20" i="16"/>
  <c r="X19" i="16"/>
  <c r="C19" i="16"/>
  <c r="X18" i="16"/>
  <c r="Z18" i="16" s="1"/>
  <c r="C18" i="16"/>
  <c r="X17" i="16"/>
  <c r="C17" i="16"/>
  <c r="X16" i="16"/>
  <c r="Y16" i="16" s="1"/>
  <c r="C16" i="16"/>
  <c r="X15" i="16"/>
  <c r="C15" i="16"/>
  <c r="X14" i="16"/>
  <c r="Z14" i="16" s="1"/>
  <c r="C14" i="16"/>
  <c r="X13" i="16"/>
  <c r="C13" i="16"/>
  <c r="X12" i="16"/>
  <c r="Y12" i="16" s="1"/>
  <c r="C12" i="16"/>
  <c r="X11" i="16"/>
  <c r="C11" i="16"/>
  <c r="F10" i="16"/>
  <c r="C10" i="16"/>
  <c r="X39" i="7"/>
  <c r="X38" i="7"/>
  <c r="Z38" i="7" s="1"/>
  <c r="X37" i="7"/>
  <c r="X36" i="7"/>
  <c r="X35" i="7"/>
  <c r="X34" i="7"/>
  <c r="Z34" i="7" s="1"/>
  <c r="X33" i="7"/>
  <c r="X32" i="7"/>
  <c r="X31" i="7"/>
  <c r="X30" i="7"/>
  <c r="X29" i="7"/>
  <c r="X28" i="7"/>
  <c r="X27" i="7"/>
  <c r="X26" i="7"/>
  <c r="X25" i="7"/>
  <c r="X24" i="7"/>
  <c r="X23" i="7"/>
  <c r="X22" i="7"/>
  <c r="X21" i="7"/>
  <c r="X20" i="7"/>
  <c r="Z20" i="7" s="1"/>
  <c r="X19" i="7"/>
  <c r="X18" i="7"/>
  <c r="X17" i="7"/>
  <c r="X16" i="7"/>
  <c r="X15" i="7"/>
  <c r="X14" i="7"/>
  <c r="X13" i="7"/>
  <c r="X12" i="7"/>
  <c r="Y12" i="7" s="1"/>
  <c r="X11" i="7"/>
  <c r="F10" i="7"/>
  <c r="C10" i="7"/>
  <c r="H10" i="2"/>
  <c r="H46" i="2" s="1"/>
  <c r="E2" i="2" s="1"/>
  <c r="C10" i="6"/>
  <c r="X39" i="6"/>
  <c r="X38" i="6"/>
  <c r="X37" i="6"/>
  <c r="X36" i="6"/>
  <c r="X35" i="6"/>
  <c r="X34" i="6"/>
  <c r="X33" i="6"/>
  <c r="X32" i="6"/>
  <c r="X31" i="6"/>
  <c r="X30" i="6"/>
  <c r="Z30" i="6" s="1"/>
  <c r="X29" i="6"/>
  <c r="X28" i="6"/>
  <c r="X27" i="6"/>
  <c r="X26" i="6"/>
  <c r="Z26" i="6" s="1"/>
  <c r="X25" i="6"/>
  <c r="X24" i="6"/>
  <c r="X23" i="6"/>
  <c r="X22" i="6"/>
  <c r="X21" i="6"/>
  <c r="X20" i="6"/>
  <c r="X19" i="6"/>
  <c r="X18" i="6"/>
  <c r="X17" i="6"/>
  <c r="X16" i="6"/>
  <c r="Z16" i="6" s="1"/>
  <c r="X15" i="6"/>
  <c r="X14" i="6"/>
  <c r="X13" i="6"/>
  <c r="X12" i="6"/>
  <c r="Z12" i="6" s="1"/>
  <c r="X11" i="6"/>
  <c r="F10" i="6"/>
  <c r="K45" i="17" l="1"/>
  <c r="N45" i="17"/>
  <c r="J45" i="17"/>
  <c r="L45" i="17"/>
  <c r="I45" i="17"/>
  <c r="M45" i="17"/>
  <c r="F45" i="17"/>
  <c r="G45" i="17"/>
  <c r="Z36" i="13"/>
  <c r="AA36" i="13" s="1"/>
  <c r="E45" i="17"/>
  <c r="Z18" i="8"/>
  <c r="Y18" i="16"/>
  <c r="AA18" i="16" s="1"/>
  <c r="Z32" i="15"/>
  <c r="AA32" i="15" s="1"/>
  <c r="D45" i="17"/>
  <c r="C45" i="17"/>
  <c r="B45" i="17"/>
  <c r="Y20" i="15"/>
  <c r="AA20" i="15" s="1"/>
  <c r="Z12" i="13"/>
  <c r="AA12" i="13" s="1"/>
  <c r="Y30" i="12"/>
  <c r="AA30" i="12" s="1"/>
  <c r="Y34" i="16"/>
  <c r="AA34" i="16" s="1"/>
  <c r="Z22" i="15"/>
  <c r="AA22" i="15" s="1"/>
  <c r="Z20" i="13"/>
  <c r="AA20" i="13" s="1"/>
  <c r="Y14" i="10"/>
  <c r="AA14" i="10" s="1"/>
  <c r="Y26" i="16"/>
  <c r="AA26" i="16" s="1"/>
  <c r="Y26" i="15"/>
  <c r="AA26" i="15" s="1"/>
  <c r="Y22" i="13"/>
  <c r="AA22" i="13" s="1"/>
  <c r="Z30" i="10"/>
  <c r="AA30" i="10" s="1"/>
  <c r="Y22" i="6"/>
  <c r="Z22" i="6"/>
  <c r="Z16" i="7"/>
  <c r="Y16" i="7"/>
  <c r="Y30" i="7"/>
  <c r="Z30" i="7"/>
  <c r="Z15" i="16"/>
  <c r="Y15" i="16"/>
  <c r="Z27" i="16"/>
  <c r="Y27" i="16"/>
  <c r="Z29" i="15"/>
  <c r="Y29" i="15"/>
  <c r="Z23" i="14"/>
  <c r="Y23" i="14"/>
  <c r="Z23" i="16"/>
  <c r="AA23" i="16" s="1"/>
  <c r="Z25" i="15"/>
  <c r="AA25" i="15" s="1"/>
  <c r="Z19" i="14"/>
  <c r="AA19" i="14" s="1"/>
  <c r="Y15" i="12"/>
  <c r="AA15" i="12" s="1"/>
  <c r="Y13" i="15"/>
  <c r="Y27" i="14"/>
  <c r="AA27" i="14" s="1"/>
  <c r="Y35" i="14"/>
  <c r="AA35" i="14" s="1"/>
  <c r="Y29" i="13"/>
  <c r="AA29" i="13" s="1"/>
  <c r="Z11" i="16"/>
  <c r="Y11" i="16"/>
  <c r="Y19" i="16"/>
  <c r="Z19" i="16"/>
  <c r="Z31" i="16"/>
  <c r="Y31" i="16"/>
  <c r="Y35" i="16"/>
  <c r="Z35" i="16"/>
  <c r="Z17" i="15"/>
  <c r="Y17" i="15"/>
  <c r="Z33" i="15"/>
  <c r="Y33" i="15"/>
  <c r="Y25" i="13"/>
  <c r="Z25" i="13"/>
  <c r="Z33" i="13"/>
  <c r="Y33" i="13"/>
  <c r="Z37" i="13"/>
  <c r="Y37" i="13"/>
  <c r="Z11" i="12"/>
  <c r="Y11" i="12"/>
  <c r="Y35" i="12"/>
  <c r="Z35" i="12"/>
  <c r="Y39" i="12"/>
  <c r="Z39" i="12"/>
  <c r="Y13" i="11"/>
  <c r="Z13" i="11"/>
  <c r="Z17" i="11"/>
  <c r="Y17" i="11"/>
  <c r="Y29" i="11"/>
  <c r="Z29" i="11"/>
  <c r="Z33" i="11"/>
  <c r="Y33" i="11"/>
  <c r="Y19" i="10"/>
  <c r="Z19" i="10"/>
  <c r="Y23" i="10"/>
  <c r="Z23" i="10"/>
  <c r="Z27" i="10"/>
  <c r="Y27" i="10"/>
  <c r="Y33" i="9"/>
  <c r="Z33" i="9"/>
  <c r="Z37" i="9"/>
  <c r="Y37" i="9"/>
  <c r="Y11" i="8"/>
  <c r="Z11" i="8"/>
  <c r="Z15" i="8"/>
  <c r="Y15" i="8"/>
  <c r="Z39" i="16"/>
  <c r="AA39" i="16" s="1"/>
  <c r="Y11" i="14"/>
  <c r="AA11" i="14" s="1"/>
  <c r="Y14" i="14"/>
  <c r="AA14" i="14" s="1"/>
  <c r="Y30" i="14"/>
  <c r="AA30" i="14" s="1"/>
  <c r="Y38" i="14"/>
  <c r="AA38" i="14" s="1"/>
  <c r="Y16" i="13"/>
  <c r="AA16" i="13" s="1"/>
  <c r="Z18" i="12"/>
  <c r="AA18" i="12" s="1"/>
  <c r="Z20" i="11"/>
  <c r="AA20" i="11" s="1"/>
  <c r="Y34" i="10"/>
  <c r="AA34" i="10" s="1"/>
  <c r="Y22" i="8"/>
  <c r="AA22" i="8" s="1"/>
  <c r="Y38" i="16"/>
  <c r="AA38" i="16" s="1"/>
  <c r="Y30" i="16"/>
  <c r="AA30" i="16" s="1"/>
  <c r="Y22" i="16"/>
  <c r="AA22" i="16" s="1"/>
  <c r="Y14" i="16"/>
  <c r="AA14" i="16" s="1"/>
  <c r="Z16" i="15"/>
  <c r="AA16" i="15" s="1"/>
  <c r="Y36" i="15"/>
  <c r="AA36" i="15" s="1"/>
  <c r="Y24" i="13"/>
  <c r="AA24" i="13" s="1"/>
  <c r="Z32" i="13"/>
  <c r="AA32" i="13" s="1"/>
  <c r="Z22" i="12"/>
  <c r="AA22" i="12" s="1"/>
  <c r="Y24" i="11"/>
  <c r="AA24" i="11" s="1"/>
  <c r="Z36" i="11"/>
  <c r="AA36" i="11" s="1"/>
  <c r="Y12" i="9"/>
  <c r="AA12" i="9" s="1"/>
  <c r="Y24" i="15"/>
  <c r="AA24" i="15" s="1"/>
  <c r="Y18" i="14"/>
  <c r="AA18" i="14" s="1"/>
  <c r="Z26" i="14"/>
  <c r="AA26" i="14" s="1"/>
  <c r="Z34" i="14"/>
  <c r="AA34" i="14" s="1"/>
  <c r="Z26" i="12"/>
  <c r="AA26" i="12" s="1"/>
  <c r="Y26" i="11"/>
  <c r="AA26" i="11" s="1"/>
  <c r="Z26" i="9"/>
  <c r="AA26" i="9" s="1"/>
  <c r="Z11" i="6"/>
  <c r="Y11" i="6"/>
  <c r="Z17" i="6"/>
  <c r="Y17" i="6"/>
  <c r="Z23" i="6"/>
  <c r="Y23" i="6"/>
  <c r="Z27" i="6"/>
  <c r="Y27" i="6"/>
  <c r="Z33" i="6"/>
  <c r="Y33" i="6"/>
  <c r="Z35" i="6"/>
  <c r="Y35" i="6"/>
  <c r="Z11" i="7"/>
  <c r="Y11" i="7"/>
  <c r="Z15" i="7"/>
  <c r="Y15" i="7"/>
  <c r="Y21" i="7"/>
  <c r="Z21" i="7"/>
  <c r="Z27" i="7"/>
  <c r="Y27" i="7"/>
  <c r="Z33" i="7"/>
  <c r="Y33" i="7"/>
  <c r="Y37" i="7"/>
  <c r="Z37" i="7"/>
  <c r="Z21" i="16"/>
  <c r="Y21" i="16"/>
  <c r="Z29" i="16"/>
  <c r="Y29" i="16"/>
  <c r="Y11" i="15"/>
  <c r="Z11" i="15"/>
  <c r="Z31" i="15"/>
  <c r="Y31" i="15"/>
  <c r="Z39" i="15"/>
  <c r="Y39" i="15"/>
  <c r="Y25" i="14"/>
  <c r="Z25" i="14"/>
  <c r="Y33" i="14"/>
  <c r="Z33" i="14"/>
  <c r="Z11" i="13"/>
  <c r="Y11" i="13"/>
  <c r="Z23" i="13"/>
  <c r="Y23" i="13"/>
  <c r="Z35" i="13"/>
  <c r="Y35" i="13"/>
  <c r="Z17" i="12"/>
  <c r="Y17" i="12"/>
  <c r="Y13" i="6"/>
  <c r="Z13" i="6"/>
  <c r="Z21" i="6"/>
  <c r="Y21" i="6"/>
  <c r="Y29" i="6"/>
  <c r="Z29" i="6"/>
  <c r="Z37" i="6"/>
  <c r="Y37" i="6"/>
  <c r="Z17" i="7"/>
  <c r="Y17" i="7"/>
  <c r="Y23" i="7"/>
  <c r="Z23" i="7"/>
  <c r="Z29" i="7"/>
  <c r="Y29" i="7"/>
  <c r="Z35" i="7"/>
  <c r="Y35" i="7"/>
  <c r="Z13" i="16"/>
  <c r="Y13" i="16"/>
  <c r="Z17" i="16"/>
  <c r="Y17" i="16"/>
  <c r="Z37" i="16"/>
  <c r="Y37" i="16"/>
  <c r="Z19" i="15"/>
  <c r="Y19" i="15"/>
  <c r="Z23" i="15"/>
  <c r="Y23" i="15"/>
  <c r="Z35" i="15"/>
  <c r="Y35" i="15"/>
  <c r="Z13" i="14"/>
  <c r="Y13" i="14"/>
  <c r="Z17" i="14"/>
  <c r="Y17" i="14"/>
  <c r="Z19" i="13"/>
  <c r="Y19" i="13"/>
  <c r="Y27" i="13"/>
  <c r="Z27" i="13"/>
  <c r="Y37" i="12"/>
  <c r="Z37" i="12"/>
  <c r="Z11" i="11"/>
  <c r="Y11" i="11"/>
  <c r="Y15" i="11"/>
  <c r="Z15" i="11"/>
  <c r="Z23" i="11"/>
  <c r="Y23" i="11"/>
  <c r="Z27" i="11"/>
  <c r="Y27" i="11"/>
  <c r="Z35" i="11"/>
  <c r="Y35" i="11"/>
  <c r="Y15" i="6"/>
  <c r="Z15" i="6"/>
  <c r="Z19" i="6"/>
  <c r="Y19" i="6"/>
  <c r="Z25" i="6"/>
  <c r="Y25" i="6"/>
  <c r="Y31" i="6"/>
  <c r="Z31" i="6"/>
  <c r="Z39" i="6"/>
  <c r="Y39" i="6"/>
  <c r="Z13" i="7"/>
  <c r="Y13" i="7"/>
  <c r="Z19" i="7"/>
  <c r="Y19" i="7"/>
  <c r="Z25" i="7"/>
  <c r="Y25" i="7"/>
  <c r="Z31" i="7"/>
  <c r="Y31" i="7"/>
  <c r="Z39" i="7"/>
  <c r="Y39" i="7"/>
  <c r="Z25" i="16"/>
  <c r="Y25" i="16"/>
  <c r="Z33" i="16"/>
  <c r="Y33" i="16"/>
  <c r="Y15" i="15"/>
  <c r="Z15" i="15"/>
  <c r="Y27" i="15"/>
  <c r="Z27" i="15"/>
  <c r="Y21" i="14"/>
  <c r="Z21" i="14"/>
  <c r="Z29" i="14"/>
  <c r="Y29" i="14"/>
  <c r="Z37" i="14"/>
  <c r="Y37" i="14"/>
  <c r="Z15" i="13"/>
  <c r="Y15" i="13"/>
  <c r="Z31" i="13"/>
  <c r="Y31" i="13"/>
  <c r="Z39" i="13"/>
  <c r="Y39" i="13"/>
  <c r="Z13" i="12"/>
  <c r="Y13" i="12"/>
  <c r="Z21" i="12"/>
  <c r="Y21" i="12"/>
  <c r="Z25" i="12"/>
  <c r="Y25" i="12"/>
  <c r="Z29" i="12"/>
  <c r="Y29" i="12"/>
  <c r="Z33" i="12"/>
  <c r="Y33" i="12"/>
  <c r="Z19" i="11"/>
  <c r="Y19" i="11"/>
  <c r="Y31" i="11"/>
  <c r="Z31" i="11"/>
  <c r="Z39" i="11"/>
  <c r="Y39" i="11"/>
  <c r="Z13" i="10"/>
  <c r="Y13" i="10"/>
  <c r="Z17" i="10"/>
  <c r="Y17" i="10"/>
  <c r="Z29" i="10"/>
  <c r="Y29" i="10"/>
  <c r="Z11" i="9"/>
  <c r="Y11" i="9"/>
  <c r="Y13" i="8"/>
  <c r="Z13" i="8"/>
  <c r="Z17" i="8"/>
  <c r="Y17" i="8"/>
  <c r="Z21" i="8"/>
  <c r="Y21" i="8"/>
  <c r="Z25" i="8"/>
  <c r="Y25" i="8"/>
  <c r="Z37" i="8"/>
  <c r="Y37" i="8"/>
  <c r="Z24" i="14"/>
  <c r="Y24" i="14"/>
  <c r="Z10" i="13"/>
  <c r="Z26" i="13"/>
  <c r="Y26" i="13"/>
  <c r="Z30" i="13"/>
  <c r="Y30" i="13"/>
  <c r="Z12" i="12"/>
  <c r="Y12" i="12"/>
  <c r="Z16" i="12"/>
  <c r="Y16" i="12"/>
  <c r="Z36" i="12"/>
  <c r="Y36" i="12"/>
  <c r="Z10" i="11"/>
  <c r="Z14" i="11"/>
  <c r="Y14" i="11"/>
  <c r="Z18" i="11"/>
  <c r="Y18" i="11"/>
  <c r="Z30" i="11"/>
  <c r="Y30" i="11"/>
  <c r="Z34" i="11"/>
  <c r="Y34" i="11"/>
  <c r="Z20" i="10"/>
  <c r="Y20" i="10"/>
  <c r="Z24" i="10"/>
  <c r="Y24" i="10"/>
  <c r="Z28" i="10"/>
  <c r="Y28" i="10"/>
  <c r="Y32" i="10"/>
  <c r="Z32" i="10"/>
  <c r="Z36" i="10"/>
  <c r="Y36" i="10"/>
  <c r="Z10" i="9"/>
  <c r="Z14" i="9"/>
  <c r="Y14" i="9"/>
  <c r="Z18" i="9"/>
  <c r="Y18" i="9"/>
  <c r="Z22" i="9"/>
  <c r="Y22" i="9"/>
  <c r="Z34" i="9"/>
  <c r="Y34" i="9"/>
  <c r="Z38" i="9"/>
  <c r="Y38" i="9"/>
  <c r="Z12" i="8"/>
  <c r="Y12" i="8"/>
  <c r="Z16" i="8"/>
  <c r="Y16" i="8"/>
  <c r="Y20" i="8"/>
  <c r="Z20" i="8"/>
  <c r="Z24" i="8"/>
  <c r="Y24" i="8"/>
  <c r="Z28" i="8"/>
  <c r="Y28" i="8"/>
  <c r="Z32" i="8"/>
  <c r="Y32" i="8"/>
  <c r="Z32" i="16"/>
  <c r="AA32" i="16" s="1"/>
  <c r="Z24" i="16"/>
  <c r="AA24" i="16" s="1"/>
  <c r="Z16" i="16"/>
  <c r="AA16" i="16" s="1"/>
  <c r="Z34" i="15"/>
  <c r="AA34" i="15" s="1"/>
  <c r="Y38" i="15"/>
  <c r="AA38" i="15" s="1"/>
  <c r="Z12" i="14"/>
  <c r="AA12" i="14" s="1"/>
  <c r="Y16" i="14"/>
  <c r="AA16" i="14" s="1"/>
  <c r="Y18" i="13"/>
  <c r="AA18" i="13" s="1"/>
  <c r="Z38" i="13"/>
  <c r="AA38" i="13" s="1"/>
  <c r="Z20" i="12"/>
  <c r="AA20" i="12" s="1"/>
  <c r="Z28" i="12"/>
  <c r="AA28" i="12" s="1"/>
  <c r="Z12" i="10"/>
  <c r="AA12" i="10" s="1"/>
  <c r="Y30" i="9"/>
  <c r="AA30" i="9" s="1"/>
  <c r="Z29" i="8"/>
  <c r="AA29" i="8" s="1"/>
  <c r="Y25" i="10"/>
  <c r="Z25" i="10"/>
  <c r="Z33" i="10"/>
  <c r="Y33" i="10"/>
  <c r="Z37" i="10"/>
  <c r="Y37" i="10"/>
  <c r="Z15" i="9"/>
  <c r="Y15" i="9"/>
  <c r="Z27" i="9"/>
  <c r="Y27" i="9"/>
  <c r="Z31" i="9"/>
  <c r="Y31" i="9"/>
  <c r="Y35" i="9"/>
  <c r="Z35" i="9"/>
  <c r="Z39" i="9"/>
  <c r="Y39" i="9"/>
  <c r="Z10" i="15"/>
  <c r="Z14" i="15"/>
  <c r="Y14" i="15"/>
  <c r="Z30" i="15"/>
  <c r="Y30" i="15"/>
  <c r="Y20" i="14"/>
  <c r="AA20" i="14" s="1"/>
  <c r="Y14" i="13"/>
  <c r="AA14" i="13" s="1"/>
  <c r="Z34" i="13"/>
  <c r="AA34" i="13" s="1"/>
  <c r="Z22" i="11"/>
  <c r="AA22" i="11" s="1"/>
  <c r="Z21" i="10"/>
  <c r="AA21" i="10" s="1"/>
  <c r="Z19" i="9"/>
  <c r="AA19" i="9" s="1"/>
  <c r="Y33" i="8"/>
  <c r="AA33" i="8" s="1"/>
  <c r="Z36" i="16"/>
  <c r="AA36" i="16" s="1"/>
  <c r="Z28" i="16"/>
  <c r="AA28" i="16" s="1"/>
  <c r="Z20" i="16"/>
  <c r="AA20" i="16" s="1"/>
  <c r="Z12" i="16"/>
  <c r="AA12" i="16" s="1"/>
  <c r="Z18" i="15"/>
  <c r="AA18" i="15" s="1"/>
  <c r="Z28" i="14"/>
  <c r="AA28" i="14" s="1"/>
  <c r="Z36" i="14"/>
  <c r="AA36" i="14" s="1"/>
  <c r="Z24" i="12"/>
  <c r="AA24" i="12" s="1"/>
  <c r="Y32" i="12"/>
  <c r="AA32" i="12" s="1"/>
  <c r="Z38" i="11"/>
  <c r="AA38" i="11" s="1"/>
  <c r="Y16" i="10"/>
  <c r="AA16" i="10" s="1"/>
  <c r="Y23" i="9"/>
  <c r="AA23" i="9" s="1"/>
  <c r="Z36" i="8"/>
  <c r="AA36" i="8" s="1"/>
  <c r="Y19" i="12"/>
  <c r="AA19" i="12" s="1"/>
  <c r="Y23" i="12"/>
  <c r="AA23" i="12" s="1"/>
  <c r="Y27" i="12"/>
  <c r="AA27" i="12" s="1"/>
  <c r="Y34" i="12"/>
  <c r="AA34" i="12" s="1"/>
  <c r="Y38" i="12"/>
  <c r="AA38" i="12" s="1"/>
  <c r="Y12" i="11"/>
  <c r="AA12" i="11" s="1"/>
  <c r="Y21" i="11"/>
  <c r="AA21" i="11" s="1"/>
  <c r="Y28" i="11"/>
  <c r="AA28" i="11" s="1"/>
  <c r="Y37" i="11"/>
  <c r="AA37" i="11" s="1"/>
  <c r="Y11" i="10"/>
  <c r="AA11" i="10" s="1"/>
  <c r="Y18" i="10"/>
  <c r="AA18" i="10" s="1"/>
  <c r="Y31" i="10"/>
  <c r="AA31" i="10" s="1"/>
  <c r="Y38" i="10"/>
  <c r="AA38" i="10" s="1"/>
  <c r="Y16" i="9"/>
  <c r="AA16" i="9" s="1"/>
  <c r="Y19" i="8"/>
  <c r="AA19" i="8" s="1"/>
  <c r="Y26" i="8"/>
  <c r="AA26" i="8" s="1"/>
  <c r="Y38" i="7"/>
  <c r="AA38" i="7" s="1"/>
  <c r="Y16" i="6"/>
  <c r="AA16" i="6" s="1"/>
  <c r="Y30" i="6"/>
  <c r="AA30" i="6" s="1"/>
  <c r="Z14" i="6"/>
  <c r="Y14" i="6"/>
  <c r="Z32" i="6"/>
  <c r="Y32" i="6"/>
  <c r="Z34" i="6"/>
  <c r="Y34" i="6"/>
  <c r="Z36" i="6"/>
  <c r="Y36" i="6"/>
  <c r="Y38" i="6"/>
  <c r="Z38" i="6"/>
  <c r="Z10" i="7"/>
  <c r="Y14" i="7"/>
  <c r="Z14" i="7"/>
  <c r="Z18" i="7"/>
  <c r="Y18" i="7"/>
  <c r="Z22" i="7"/>
  <c r="Y22" i="7"/>
  <c r="Z24" i="7"/>
  <c r="Y24" i="7"/>
  <c r="Z26" i="7"/>
  <c r="Y26" i="7"/>
  <c r="Y28" i="7"/>
  <c r="Z28" i="7"/>
  <c r="Z32" i="7"/>
  <c r="Y32" i="7"/>
  <c r="Z36" i="7"/>
  <c r="Y36" i="7"/>
  <c r="Z35" i="10"/>
  <c r="Y35" i="10"/>
  <c r="Z13" i="9"/>
  <c r="Y13" i="9"/>
  <c r="Z29" i="9"/>
  <c r="Y29" i="9"/>
  <c r="Z23" i="8"/>
  <c r="Y23" i="8"/>
  <c r="Z39" i="8"/>
  <c r="Y39" i="8"/>
  <c r="Y12" i="15"/>
  <c r="AA12" i="15" s="1"/>
  <c r="Y21" i="15"/>
  <c r="AA21" i="15" s="1"/>
  <c r="Y28" i="15"/>
  <c r="AA28" i="15" s="1"/>
  <c r="Y37" i="15"/>
  <c r="AA37" i="15" s="1"/>
  <c r="Y15" i="14"/>
  <c r="AA15" i="14" s="1"/>
  <c r="Y22" i="14"/>
  <c r="AA22" i="14" s="1"/>
  <c r="Y31" i="14"/>
  <c r="AA31" i="14" s="1"/>
  <c r="Y39" i="14"/>
  <c r="AA39" i="14" s="1"/>
  <c r="Y13" i="13"/>
  <c r="AA13" i="13" s="1"/>
  <c r="Y17" i="13"/>
  <c r="AA17" i="13" s="1"/>
  <c r="Y21" i="13"/>
  <c r="AA21" i="13" s="1"/>
  <c r="Y28" i="13"/>
  <c r="AA28" i="13" s="1"/>
  <c r="Y14" i="12"/>
  <c r="AA14" i="12" s="1"/>
  <c r="Y31" i="12"/>
  <c r="AA31" i="12" s="1"/>
  <c r="Y16" i="11"/>
  <c r="AA16" i="11" s="1"/>
  <c r="Y25" i="11"/>
  <c r="AA25" i="11" s="1"/>
  <c r="Y32" i="11"/>
  <c r="AA32" i="11" s="1"/>
  <c r="Y15" i="10"/>
  <c r="AA15" i="10" s="1"/>
  <c r="Y22" i="10"/>
  <c r="AA22" i="10" s="1"/>
  <c r="Z39" i="10"/>
  <c r="AA39" i="10" s="1"/>
  <c r="Z17" i="9"/>
  <c r="AA17" i="9" s="1"/>
  <c r="Y21" i="9"/>
  <c r="AA21" i="9" s="1"/>
  <c r="Z24" i="9"/>
  <c r="AA24" i="9" s="1"/>
  <c r="Y28" i="9"/>
  <c r="AA28" i="9" s="1"/>
  <c r="Z27" i="8"/>
  <c r="AA27" i="8" s="1"/>
  <c r="Y31" i="8"/>
  <c r="AA31" i="8" s="1"/>
  <c r="Z34" i="8"/>
  <c r="AA34" i="8" s="1"/>
  <c r="Y38" i="8"/>
  <c r="AA38" i="8" s="1"/>
  <c r="Z12" i="7"/>
  <c r="AA12" i="7" s="1"/>
  <c r="Y34" i="7"/>
  <c r="AA34" i="7" s="1"/>
  <c r="Y12" i="6"/>
  <c r="AA12" i="6" s="1"/>
  <c r="Y26" i="6"/>
  <c r="AA26" i="6" s="1"/>
  <c r="Z10" i="6"/>
  <c r="Z18" i="6"/>
  <c r="Y18" i="6"/>
  <c r="Z20" i="6"/>
  <c r="Y20" i="6"/>
  <c r="Y24" i="6"/>
  <c r="Z24" i="6"/>
  <c r="Z28" i="6"/>
  <c r="Y28" i="6"/>
  <c r="Z10" i="14"/>
  <c r="Z10" i="12"/>
  <c r="AA10" i="10"/>
  <c r="Z26" i="10"/>
  <c r="Y26" i="10"/>
  <c r="Z20" i="9"/>
  <c r="Y20" i="9"/>
  <c r="Z36" i="9"/>
  <c r="Y36" i="9"/>
  <c r="Z10" i="8"/>
  <c r="Z14" i="8"/>
  <c r="Y14" i="8"/>
  <c r="AA18" i="8"/>
  <c r="Z30" i="8"/>
  <c r="Y30" i="8"/>
  <c r="Z10" i="16"/>
  <c r="Y25" i="9"/>
  <c r="Y32" i="9"/>
  <c r="AA32" i="9" s="1"/>
  <c r="Y35" i="8"/>
  <c r="AA35" i="8" s="1"/>
  <c r="Y20" i="7"/>
  <c r="AA20" i="7" s="1"/>
  <c r="Y32" i="14"/>
  <c r="AA32" i="14" s="1"/>
  <c r="AA13" i="15"/>
  <c r="AA25" i="9"/>
  <c r="S3" i="18" l="1"/>
  <c r="R3" i="18" s="1"/>
  <c r="AA36" i="12"/>
  <c r="AA12" i="12"/>
  <c r="S12" i="18"/>
  <c r="R12" i="18" s="1"/>
  <c r="S16" i="18"/>
  <c r="R16" i="18" s="1"/>
  <c r="S27" i="18"/>
  <c r="R27" i="18" s="1"/>
  <c r="R42" i="1" s="1"/>
  <c r="S11" i="18"/>
  <c r="R11" i="18" s="1"/>
  <c r="S9" i="18"/>
  <c r="R9" i="18" s="1"/>
  <c r="S2" i="18"/>
  <c r="R2" i="18" s="1"/>
  <c r="AA11" i="8"/>
  <c r="AA23" i="10"/>
  <c r="AA35" i="16"/>
  <c r="S28" i="18"/>
  <c r="R28" i="18" s="1"/>
  <c r="R43" i="1" s="1"/>
  <c r="S10" i="18"/>
  <c r="R10" i="18" s="1"/>
  <c r="R25" i="1" s="1"/>
  <c r="S23" i="18"/>
  <c r="R23" i="18" s="1"/>
  <c r="R38" i="1" s="1"/>
  <c r="S31" i="18"/>
  <c r="R31" i="18" s="1"/>
  <c r="R46" i="1" s="1"/>
  <c r="S20" i="18"/>
  <c r="R20" i="18" s="1"/>
  <c r="R35" i="1" s="1"/>
  <c r="S5" i="18"/>
  <c r="R5" i="18" s="1"/>
  <c r="S22" i="18"/>
  <c r="R22" i="18" s="1"/>
  <c r="R37" i="1" s="1"/>
  <c r="S21" i="18"/>
  <c r="R21" i="18" s="1"/>
  <c r="R36" i="1" s="1"/>
  <c r="S36" i="18"/>
  <c r="R36" i="18" s="1"/>
  <c r="R51" i="1" s="1"/>
  <c r="S25" i="18"/>
  <c r="R25" i="18" s="1"/>
  <c r="R40" i="1" s="1"/>
  <c r="S35" i="18"/>
  <c r="R35" i="18" s="1"/>
  <c r="R50" i="1" s="1"/>
  <c r="S32" i="18"/>
  <c r="R32" i="18" s="1"/>
  <c r="R47" i="1" s="1"/>
  <c r="S8" i="18"/>
  <c r="R8" i="18" s="1"/>
  <c r="R20" i="1" s="1"/>
  <c r="S29" i="18"/>
  <c r="R29" i="18" s="1"/>
  <c r="R44" i="1" s="1"/>
  <c r="AA10" i="11"/>
  <c r="AA10" i="6"/>
  <c r="AA13" i="9"/>
  <c r="AA33" i="9"/>
  <c r="AA33" i="11"/>
  <c r="AA17" i="11"/>
  <c r="AA39" i="12"/>
  <c r="AA11" i="12"/>
  <c r="AA33" i="13"/>
  <c r="AA33" i="15"/>
  <c r="AA19" i="16"/>
  <c r="AA23" i="14"/>
  <c r="AA27" i="16"/>
  <c r="AA30" i="7"/>
  <c r="AA22" i="6"/>
  <c r="AA10" i="12"/>
  <c r="AA23" i="8"/>
  <c r="AA34" i="6"/>
  <c r="AA15" i="9"/>
  <c r="AA33" i="10"/>
  <c r="AA37" i="8"/>
  <c r="AA13" i="10"/>
  <c r="AA33" i="12"/>
  <c r="AA25" i="12"/>
  <c r="AA13" i="12"/>
  <c r="AA31" i="13"/>
  <c r="AA37" i="14"/>
  <c r="AA25" i="16"/>
  <c r="AA31" i="7"/>
  <c r="AA19" i="7"/>
  <c r="AA25" i="6"/>
  <c r="AA27" i="11"/>
  <c r="AA19" i="13"/>
  <c r="AA13" i="14"/>
  <c r="AA23" i="15"/>
  <c r="AA37" i="16"/>
  <c r="AA13" i="16"/>
  <c r="AA29" i="7"/>
  <c r="AA17" i="7"/>
  <c r="AA35" i="13"/>
  <c r="AA11" i="13"/>
  <c r="AA31" i="15"/>
  <c r="AA29" i="16"/>
  <c r="AA27" i="7"/>
  <c r="AA15" i="7"/>
  <c r="AA17" i="6"/>
  <c r="AA14" i="8"/>
  <c r="S24" i="18"/>
  <c r="R24" i="18" s="1"/>
  <c r="R39" i="1" s="1"/>
  <c r="AA39" i="8"/>
  <c r="AA29" i="9"/>
  <c r="AA35" i="10"/>
  <c r="AA32" i="7"/>
  <c r="AA14" i="7"/>
  <c r="AA27" i="10"/>
  <c r="AA35" i="12"/>
  <c r="AA31" i="16"/>
  <c r="S4" i="18"/>
  <c r="R4" i="18" s="1"/>
  <c r="R18" i="1" s="1"/>
  <c r="AA20" i="9"/>
  <c r="AA35" i="9"/>
  <c r="S7" i="18"/>
  <c r="R7" i="18" s="1"/>
  <c r="AA17" i="15"/>
  <c r="AA24" i="6"/>
  <c r="AA13" i="7"/>
  <c r="AA21" i="7"/>
  <c r="AA10" i="9"/>
  <c r="AA32" i="8"/>
  <c r="AA24" i="8"/>
  <c r="AA16" i="8"/>
  <c r="AA38" i="9"/>
  <c r="AA18" i="11"/>
  <c r="AA26" i="13"/>
  <c r="AA10" i="16"/>
  <c r="AA24" i="10"/>
  <c r="AA25" i="7"/>
  <c r="AA15" i="8"/>
  <c r="AA37" i="9"/>
  <c r="AA19" i="10"/>
  <c r="AA29" i="11"/>
  <c r="AA13" i="11"/>
  <c r="AA37" i="13"/>
  <c r="AA25" i="13"/>
  <c r="AA11" i="16"/>
  <c r="AA29" i="15"/>
  <c r="AA15" i="16"/>
  <c r="AA16" i="7"/>
  <c r="AA10" i="7"/>
  <c r="AA28" i="10"/>
  <c r="AA24" i="14"/>
  <c r="AA10" i="14"/>
  <c r="AA36" i="7"/>
  <c r="AA24" i="7"/>
  <c r="AA28" i="8"/>
  <c r="AA12" i="8"/>
  <c r="AA34" i="9"/>
  <c r="AA14" i="11"/>
  <c r="AA16" i="12"/>
  <c r="AA30" i="13"/>
  <c r="AA17" i="10"/>
  <c r="AA36" i="10"/>
  <c r="AA20" i="10"/>
  <c r="AA13" i="8"/>
  <c r="AA10" i="15"/>
  <c r="AA36" i="6"/>
  <c r="AA32" i="6"/>
  <c r="AA37" i="10"/>
  <c r="AA10" i="13"/>
  <c r="AA39" i="11"/>
  <c r="AA19" i="11"/>
  <c r="AA29" i="12"/>
  <c r="AA21" i="12"/>
  <c r="AA39" i="13"/>
  <c r="AA15" i="13"/>
  <c r="AA29" i="14"/>
  <c r="AA33" i="16"/>
  <c r="AA39" i="7"/>
  <c r="AA31" i="6"/>
  <c r="AA19" i="6"/>
  <c r="AA35" i="11"/>
  <c r="AA23" i="11"/>
  <c r="AA11" i="11"/>
  <c r="AA17" i="14"/>
  <c r="AA35" i="15"/>
  <c r="AA19" i="15"/>
  <c r="AA17" i="16"/>
  <c r="AA35" i="7"/>
  <c r="AA37" i="6"/>
  <c r="AA21" i="6"/>
  <c r="AA17" i="12"/>
  <c r="AA23" i="13"/>
  <c r="AA39" i="15"/>
  <c r="AA21" i="16"/>
  <c r="AA33" i="7"/>
  <c r="AA11" i="7"/>
  <c r="AA33" i="6"/>
  <c r="AA11" i="6"/>
  <c r="AA10" i="8"/>
  <c r="AA30" i="8"/>
  <c r="AA36" i="9"/>
  <c r="AA28" i="6"/>
  <c r="AA20" i="6"/>
  <c r="AA26" i="7"/>
  <c r="AA22" i="7"/>
  <c r="AA30" i="15"/>
  <c r="AA27" i="9"/>
  <c r="AA20" i="8"/>
  <c r="AA22" i="9"/>
  <c r="AA14" i="9"/>
  <c r="AA34" i="11"/>
  <c r="AA21" i="8"/>
  <c r="AA29" i="10"/>
  <c r="AA31" i="11"/>
  <c r="AA21" i="14"/>
  <c r="AA15" i="15"/>
  <c r="AA39" i="6"/>
  <c r="AA15" i="6"/>
  <c r="AA15" i="11"/>
  <c r="AA37" i="12"/>
  <c r="AA29" i="6"/>
  <c r="AA13" i="6"/>
  <c r="AA25" i="14"/>
  <c r="AA37" i="7"/>
  <c r="AA35" i="6"/>
  <c r="AA27" i="6"/>
  <c r="AA26" i="10"/>
  <c r="AA18" i="6"/>
  <c r="AA28" i="7"/>
  <c r="AA18" i="7"/>
  <c r="AA38" i="6"/>
  <c r="AA14" i="6"/>
  <c r="AA14" i="15"/>
  <c r="AA39" i="9"/>
  <c r="AA31" i="9"/>
  <c r="AA25" i="10"/>
  <c r="AA18" i="9"/>
  <c r="AA32" i="10"/>
  <c r="AA30" i="11"/>
  <c r="AA25" i="8"/>
  <c r="AA17" i="8"/>
  <c r="AA11" i="9"/>
  <c r="AA27" i="15"/>
  <c r="AA27" i="13"/>
  <c r="AA23" i="7"/>
  <c r="AA33" i="14"/>
  <c r="AA11" i="15"/>
  <c r="AA23" i="6"/>
  <c r="R10" i="2"/>
  <c r="R46" i="2" s="1"/>
  <c r="E7" i="2" s="1"/>
  <c r="P10" i="2"/>
  <c r="P46" i="2" s="1"/>
  <c r="E6" i="2" s="1"/>
  <c r="N10" i="2"/>
  <c r="N46" i="2" s="1"/>
  <c r="E5" i="2" s="1"/>
  <c r="L10" i="2"/>
  <c r="L46" i="2" s="1"/>
  <c r="E4" i="2" s="1"/>
  <c r="J10" i="2"/>
  <c r="J46" i="2" s="1"/>
  <c r="E3" i="2" s="1"/>
  <c r="Q10" i="2"/>
  <c r="Q46" i="2" s="1"/>
  <c r="O10" i="2"/>
  <c r="O46" i="2" s="1"/>
  <c r="M10" i="2"/>
  <c r="M46" i="2" s="1"/>
  <c r="K10" i="2"/>
  <c r="K46" i="2" s="1"/>
  <c r="I10" i="2"/>
  <c r="I46" i="2" s="1"/>
  <c r="F10" i="2"/>
  <c r="G10" i="2" s="1"/>
  <c r="G46" i="2" s="1"/>
  <c r="R26" i="1" l="1"/>
  <c r="R19" i="1"/>
  <c r="R23" i="1"/>
  <c r="R24" i="1"/>
  <c r="D7" i="2"/>
  <c r="D2" i="2"/>
  <c r="D5" i="2"/>
  <c r="D4" i="2"/>
  <c r="Z10" i="2"/>
  <c r="Z39" i="2"/>
  <c r="Z38" i="2"/>
  <c r="Z37" i="2"/>
  <c r="Z36" i="2"/>
  <c r="Z35" i="2"/>
  <c r="Z34" i="2"/>
  <c r="Z33" i="2"/>
  <c r="Z32" i="2"/>
  <c r="Z31" i="2"/>
  <c r="Z30" i="2"/>
  <c r="Z29" i="2"/>
  <c r="Z28" i="2"/>
  <c r="Z27" i="2"/>
  <c r="Z26" i="2"/>
  <c r="Z25" i="2"/>
  <c r="Z24" i="2"/>
  <c r="Z23" i="2"/>
  <c r="Z22" i="2"/>
  <c r="Z21" i="2"/>
  <c r="Z20" i="2"/>
  <c r="Z19" i="2"/>
  <c r="Z18" i="2"/>
  <c r="Z17" i="2"/>
  <c r="Z16" i="2"/>
  <c r="Z15" i="2"/>
  <c r="Z14" i="2"/>
  <c r="Z13" i="2"/>
  <c r="Z12" i="2"/>
  <c r="Z11" i="2"/>
  <c r="C18" i="1"/>
  <c r="D24" i="1"/>
  <c r="D25" i="1"/>
  <c r="D26" i="1"/>
  <c r="D33" i="1"/>
  <c r="D40" i="1"/>
  <c r="D42" i="1"/>
  <c r="D46" i="1"/>
  <c r="C20" i="1"/>
  <c r="C24" i="1"/>
  <c r="C25" i="1"/>
  <c r="C26" i="1"/>
  <c r="C32" i="1"/>
  <c r="C38" i="1"/>
  <c r="C42" i="1"/>
  <c r="C39" i="1"/>
  <c r="C40" i="1"/>
  <c r="C46" i="1"/>
  <c r="C44" i="1"/>
  <c r="C22" i="1"/>
  <c r="C34" i="1"/>
  <c r="B7" i="8"/>
  <c r="B7" i="9"/>
  <c r="B7" i="10"/>
  <c r="B7" i="11"/>
  <c r="B7" i="12"/>
  <c r="B7" i="13"/>
  <c r="B7" i="14"/>
  <c r="B7" i="15"/>
  <c r="B7" i="16"/>
  <c r="B7" i="6"/>
  <c r="B17" i="1"/>
  <c r="B7" i="1"/>
  <c r="B8" i="1"/>
  <c r="B9" i="1"/>
  <c r="B10" i="1"/>
  <c r="B11" i="1"/>
  <c r="B6" i="1"/>
  <c r="P28" i="18" l="1"/>
  <c r="P33" i="18"/>
  <c r="P9" i="18"/>
  <c r="P23" i="18"/>
  <c r="P25" i="18"/>
  <c r="P18" i="18"/>
  <c r="P5" i="18"/>
  <c r="P21" i="18"/>
  <c r="P32" i="18"/>
  <c r="P19" i="18"/>
  <c r="P15" i="18"/>
  <c r="P3" i="18"/>
  <c r="P26" i="18"/>
  <c r="P4" i="18"/>
  <c r="P2" i="18"/>
  <c r="P7" i="18"/>
  <c r="P29" i="18"/>
  <c r="P27" i="18"/>
  <c r="P14" i="18"/>
  <c r="P16" i="18"/>
  <c r="P10" i="18"/>
  <c r="P30" i="18"/>
  <c r="P37" i="18"/>
  <c r="P35" i="18"/>
  <c r="P31" i="18"/>
  <c r="P11" i="18"/>
  <c r="P20" i="18"/>
  <c r="P24" i="18"/>
  <c r="P8" i="18"/>
  <c r="P34" i="18"/>
  <c r="P36" i="18"/>
  <c r="P22" i="18"/>
  <c r="P17" i="18"/>
  <c r="P13" i="18"/>
  <c r="P6" i="18"/>
  <c r="P12" i="18"/>
  <c r="G41" i="6"/>
  <c r="H45" i="6"/>
  <c r="H42" i="6"/>
  <c r="H40" i="6"/>
  <c r="G45" i="6"/>
  <c r="H43" i="6"/>
  <c r="G42" i="6"/>
  <c r="H44" i="6"/>
  <c r="G44" i="6"/>
  <c r="H41" i="6"/>
  <c r="G43" i="6"/>
  <c r="G40" i="6"/>
  <c r="G39" i="6"/>
  <c r="G31" i="6"/>
  <c r="G23" i="6"/>
  <c r="H15" i="6"/>
  <c r="G38" i="6"/>
  <c r="H38" i="6"/>
  <c r="H34" i="6"/>
  <c r="H18" i="6"/>
  <c r="G14" i="6"/>
  <c r="G34" i="6"/>
  <c r="H26" i="6"/>
  <c r="G18" i="6"/>
  <c r="H33" i="6"/>
  <c r="G21" i="6"/>
  <c r="H13" i="6"/>
  <c r="G15" i="6"/>
  <c r="H30" i="6"/>
  <c r="H22" i="6"/>
  <c r="H14" i="6"/>
  <c r="H39" i="6"/>
  <c r="H31" i="6"/>
  <c r="H23" i="6"/>
  <c r="G30" i="6"/>
  <c r="G26" i="6"/>
  <c r="G22" i="6"/>
  <c r="G25" i="6"/>
  <c r="G17" i="6"/>
  <c r="G32" i="6"/>
  <c r="H24" i="6"/>
  <c r="G16" i="6"/>
  <c r="H12" i="6"/>
  <c r="H21" i="6"/>
  <c r="H37" i="6"/>
  <c r="H29" i="6"/>
  <c r="H25" i="6"/>
  <c r="G36" i="6"/>
  <c r="H32" i="6"/>
  <c r="G28" i="6"/>
  <c r="H20" i="6"/>
  <c r="G12" i="6"/>
  <c r="G33" i="6"/>
  <c r="G37" i="6"/>
  <c r="G29" i="6"/>
  <c r="H17" i="6"/>
  <c r="H28" i="6"/>
  <c r="G20" i="6"/>
  <c r="G13" i="6"/>
  <c r="H36" i="6"/>
  <c r="G24" i="6"/>
  <c r="H16" i="6"/>
  <c r="H35" i="6"/>
  <c r="G27" i="6"/>
  <c r="H19" i="6"/>
  <c r="H11" i="6"/>
  <c r="G11" i="6"/>
  <c r="G35" i="6"/>
  <c r="H27" i="6"/>
  <c r="G19" i="6"/>
  <c r="H44" i="13"/>
  <c r="H45" i="13"/>
  <c r="G41" i="13"/>
  <c r="G43" i="13"/>
  <c r="H42" i="13"/>
  <c r="G40" i="13"/>
  <c r="G42" i="13"/>
  <c r="H40" i="13"/>
  <c r="H41" i="13"/>
  <c r="H43" i="13"/>
  <c r="G44" i="13"/>
  <c r="G45" i="13"/>
  <c r="H12" i="13"/>
  <c r="H14" i="13"/>
  <c r="G14" i="13"/>
  <c r="G16" i="13"/>
  <c r="G18" i="13"/>
  <c r="G20" i="13"/>
  <c r="H18" i="13"/>
  <c r="H22" i="13"/>
  <c r="H24" i="13"/>
  <c r="G26" i="13"/>
  <c r="H28" i="13"/>
  <c r="G30" i="13"/>
  <c r="G22" i="13"/>
  <c r="G24" i="13"/>
  <c r="G28" i="13"/>
  <c r="H36" i="13"/>
  <c r="H20" i="13"/>
  <c r="H34" i="13"/>
  <c r="G36" i="13"/>
  <c r="G12" i="13"/>
  <c r="H16" i="13"/>
  <c r="H26" i="13"/>
  <c r="H30" i="13"/>
  <c r="H32" i="13"/>
  <c r="G32" i="13"/>
  <c r="G34" i="13"/>
  <c r="H38" i="13"/>
  <c r="G38" i="13"/>
  <c r="H11" i="13"/>
  <c r="G13" i="13"/>
  <c r="H19" i="13"/>
  <c r="H23" i="13"/>
  <c r="H29" i="13"/>
  <c r="G31" i="13"/>
  <c r="G37" i="13"/>
  <c r="G11" i="13"/>
  <c r="G21" i="13"/>
  <c r="H21" i="13"/>
  <c r="G23" i="13"/>
  <c r="H27" i="13"/>
  <c r="G29" i="13"/>
  <c r="H35" i="13"/>
  <c r="H15" i="13"/>
  <c r="G15" i="13"/>
  <c r="G17" i="13"/>
  <c r="G19" i="13"/>
  <c r="H25" i="13"/>
  <c r="G25" i="13"/>
  <c r="G27" i="13"/>
  <c r="H33" i="13"/>
  <c r="G35" i="13"/>
  <c r="H39" i="13"/>
  <c r="H13" i="13"/>
  <c r="H17" i="13"/>
  <c r="H31" i="13"/>
  <c r="G33" i="13"/>
  <c r="H37" i="13"/>
  <c r="G39" i="13"/>
  <c r="H41" i="9"/>
  <c r="G43" i="9"/>
  <c r="G45" i="9"/>
  <c r="H45" i="9"/>
  <c r="G41" i="9"/>
  <c r="G44" i="9"/>
  <c r="H44" i="9"/>
  <c r="H42" i="9"/>
  <c r="H40" i="9"/>
  <c r="G42" i="9"/>
  <c r="G40" i="9"/>
  <c r="H43" i="9"/>
  <c r="H12" i="9"/>
  <c r="G28" i="9"/>
  <c r="H30" i="9"/>
  <c r="G38" i="9"/>
  <c r="G12" i="9"/>
  <c r="H14" i="9"/>
  <c r="G16" i="9"/>
  <c r="H20" i="9"/>
  <c r="H22" i="9"/>
  <c r="G26" i="9"/>
  <c r="G30" i="9"/>
  <c r="G36" i="9"/>
  <c r="H36" i="9"/>
  <c r="G14" i="9"/>
  <c r="G18" i="9"/>
  <c r="G20" i="9"/>
  <c r="G22" i="9"/>
  <c r="H24" i="9"/>
  <c r="H26" i="9"/>
  <c r="H32" i="9"/>
  <c r="H34" i="9"/>
  <c r="H16" i="9"/>
  <c r="H18" i="9"/>
  <c r="G24" i="9"/>
  <c r="H28" i="9"/>
  <c r="G32" i="9"/>
  <c r="G34" i="9"/>
  <c r="H38" i="9"/>
  <c r="G13" i="9"/>
  <c r="G15" i="9"/>
  <c r="G17" i="9"/>
  <c r="H21" i="9"/>
  <c r="H25" i="9"/>
  <c r="G27" i="9"/>
  <c r="H35" i="9"/>
  <c r="G39" i="9"/>
  <c r="H11" i="9"/>
  <c r="H15" i="9"/>
  <c r="H19" i="9"/>
  <c r="G33" i="9"/>
  <c r="G35" i="9"/>
  <c r="G37" i="9"/>
  <c r="G11" i="9"/>
  <c r="H17" i="9"/>
  <c r="G19" i="9"/>
  <c r="H23" i="9"/>
  <c r="G23" i="9"/>
  <c r="H27" i="9"/>
  <c r="H29" i="9"/>
  <c r="H31" i="9"/>
  <c r="H33" i="9"/>
  <c r="H39" i="9"/>
  <c r="H13" i="9"/>
  <c r="G21" i="9"/>
  <c r="G25" i="9"/>
  <c r="G29" i="9"/>
  <c r="G31" i="9"/>
  <c r="H37" i="9"/>
  <c r="P44" i="6"/>
  <c r="O42" i="6"/>
  <c r="P41" i="6"/>
  <c r="P45" i="6"/>
  <c r="O40" i="6"/>
  <c r="P40" i="6"/>
  <c r="O41" i="6"/>
  <c r="P43" i="6"/>
  <c r="P42" i="6"/>
  <c r="O44" i="6"/>
  <c r="O45" i="6"/>
  <c r="O43" i="6"/>
  <c r="P39" i="6"/>
  <c r="O15" i="6"/>
  <c r="P30" i="6"/>
  <c r="O26" i="6"/>
  <c r="P31" i="6"/>
  <c r="P23" i="6"/>
  <c r="O34" i="6"/>
  <c r="O30" i="6"/>
  <c r="P22" i="6"/>
  <c r="P14" i="6"/>
  <c r="O39" i="6"/>
  <c r="O31" i="6"/>
  <c r="O23" i="6"/>
  <c r="P38" i="6"/>
  <c r="P26" i="6"/>
  <c r="O22" i="6"/>
  <c r="P18" i="6"/>
  <c r="P15" i="6"/>
  <c r="O38" i="6"/>
  <c r="P34" i="6"/>
  <c r="O18" i="6"/>
  <c r="O14" i="6"/>
  <c r="O21" i="6"/>
  <c r="O13" i="6"/>
  <c r="O29" i="6"/>
  <c r="P25" i="6"/>
  <c r="P17" i="6"/>
  <c r="P36" i="6"/>
  <c r="P32" i="6"/>
  <c r="P28" i="6"/>
  <c r="O28" i="6"/>
  <c r="P20" i="6"/>
  <c r="P16" i="6"/>
  <c r="O33" i="6"/>
  <c r="P13" i="6"/>
  <c r="P24" i="6"/>
  <c r="O20" i="6"/>
  <c r="P12" i="6"/>
  <c r="P21" i="6"/>
  <c r="O25" i="6"/>
  <c r="O32" i="6"/>
  <c r="O24" i="6"/>
  <c r="P33" i="6"/>
  <c r="P37" i="6"/>
  <c r="O37" i="6"/>
  <c r="P29" i="6"/>
  <c r="O17" i="6"/>
  <c r="O36" i="6"/>
  <c r="O16" i="6"/>
  <c r="O12" i="6"/>
  <c r="O35" i="6"/>
  <c r="P19" i="6"/>
  <c r="O19" i="6"/>
  <c r="P35" i="6"/>
  <c r="O27" i="6"/>
  <c r="O11" i="6"/>
  <c r="P27" i="6"/>
  <c r="P11" i="6"/>
  <c r="R40" i="16"/>
  <c r="R41" i="16"/>
  <c r="R42" i="16"/>
  <c r="R43" i="16"/>
  <c r="R44" i="16"/>
  <c r="R45" i="16"/>
  <c r="Q42" i="16"/>
  <c r="Q43" i="16"/>
  <c r="Q45" i="16"/>
  <c r="Q44" i="16"/>
  <c r="Q40" i="16"/>
  <c r="Q41" i="16"/>
  <c r="Q17" i="16"/>
  <c r="Q25" i="16"/>
  <c r="Q35" i="16"/>
  <c r="R15" i="16"/>
  <c r="R17" i="16"/>
  <c r="R23" i="16"/>
  <c r="R25" i="16"/>
  <c r="R31" i="16"/>
  <c r="R33" i="16"/>
  <c r="Q15" i="16"/>
  <c r="R21" i="16"/>
  <c r="Q23" i="16"/>
  <c r="R27" i="16"/>
  <c r="R29" i="16"/>
  <c r="Q31" i="16"/>
  <c r="Q33" i="16"/>
  <c r="R35" i="16"/>
  <c r="Q37" i="16"/>
  <c r="R39" i="16"/>
  <c r="R11" i="16"/>
  <c r="Q11" i="16"/>
  <c r="R13" i="16"/>
  <c r="Q13" i="16"/>
  <c r="R19" i="16"/>
  <c r="Q19" i="16"/>
  <c r="Q21" i="16"/>
  <c r="Q27" i="16"/>
  <c r="Q29" i="16"/>
  <c r="R37" i="16"/>
  <c r="Q39" i="16"/>
  <c r="R12" i="16"/>
  <c r="Q12" i="16"/>
  <c r="Q14" i="16"/>
  <c r="R18" i="16"/>
  <c r="Q20" i="16"/>
  <c r="R26" i="16"/>
  <c r="Q28" i="16"/>
  <c r="R34" i="16"/>
  <c r="R36" i="16"/>
  <c r="Q36" i="16"/>
  <c r="Q38" i="16"/>
  <c r="Q32" i="16"/>
  <c r="R16" i="16"/>
  <c r="Q18" i="16"/>
  <c r="R22" i="16"/>
  <c r="Q24" i="16"/>
  <c r="R30" i="16"/>
  <c r="R32" i="16"/>
  <c r="Q34" i="16"/>
  <c r="R14" i="16"/>
  <c r="Q16" i="16"/>
  <c r="R20" i="16"/>
  <c r="Q22" i="16"/>
  <c r="R24" i="16"/>
  <c r="Q26" i="16"/>
  <c r="R28" i="16"/>
  <c r="Q30" i="16"/>
  <c r="R38" i="16"/>
  <c r="J40" i="16"/>
  <c r="I41" i="16"/>
  <c r="I45" i="16"/>
  <c r="J42" i="16"/>
  <c r="J43" i="16"/>
  <c r="J44" i="16"/>
  <c r="I40" i="16"/>
  <c r="J41" i="16"/>
  <c r="I42" i="16"/>
  <c r="I43" i="16"/>
  <c r="I44" i="16"/>
  <c r="J45" i="16"/>
  <c r="J11" i="16"/>
  <c r="J13" i="16"/>
  <c r="I15" i="16"/>
  <c r="I19" i="16"/>
  <c r="I21" i="16"/>
  <c r="J27" i="16"/>
  <c r="I29" i="16"/>
  <c r="I31" i="16"/>
  <c r="I33" i="16"/>
  <c r="I35" i="16"/>
  <c r="J39" i="16"/>
  <c r="I39" i="16"/>
  <c r="I11" i="16"/>
  <c r="I13" i="16"/>
  <c r="J19" i="16"/>
  <c r="J25" i="16"/>
  <c r="I27" i="16"/>
  <c r="J37" i="16"/>
  <c r="J17" i="16"/>
  <c r="I25" i="16"/>
  <c r="J15" i="16"/>
  <c r="I17" i="16"/>
  <c r="J21" i="16"/>
  <c r="I23" i="16"/>
  <c r="J23" i="16"/>
  <c r="J29" i="16"/>
  <c r="J31" i="16"/>
  <c r="J33" i="16"/>
  <c r="J35" i="16"/>
  <c r="I37" i="16"/>
  <c r="J16" i="16"/>
  <c r="I18" i="16"/>
  <c r="J22" i="16"/>
  <c r="I24" i="16"/>
  <c r="J24" i="16"/>
  <c r="I26" i="16"/>
  <c r="J28" i="16"/>
  <c r="J30" i="16"/>
  <c r="I32" i="16"/>
  <c r="I34" i="16"/>
  <c r="J12" i="16"/>
  <c r="J14" i="16"/>
  <c r="I16" i="16"/>
  <c r="J18" i="16"/>
  <c r="J20" i="16"/>
  <c r="I22" i="16"/>
  <c r="I28" i="16"/>
  <c r="I30" i="16"/>
  <c r="J34" i="16"/>
  <c r="I36" i="16"/>
  <c r="J38" i="16"/>
  <c r="I12" i="16"/>
  <c r="I14" i="16"/>
  <c r="I20" i="16"/>
  <c r="J26" i="16"/>
  <c r="J36" i="16"/>
  <c r="I38" i="16"/>
  <c r="J32" i="16"/>
  <c r="L42" i="15"/>
  <c r="L43" i="15"/>
  <c r="L44" i="15"/>
  <c r="L45" i="15"/>
  <c r="L41" i="15"/>
  <c r="K40" i="15"/>
  <c r="K42" i="15"/>
  <c r="K45" i="15"/>
  <c r="K43" i="15"/>
  <c r="K41" i="15"/>
  <c r="K44" i="15"/>
  <c r="L40" i="15"/>
  <c r="L17" i="15"/>
  <c r="K19" i="15"/>
  <c r="L27" i="15"/>
  <c r="K29" i="15"/>
  <c r="L37" i="15"/>
  <c r="K17" i="15"/>
  <c r="L25" i="15"/>
  <c r="K31" i="15"/>
  <c r="L33" i="15"/>
  <c r="L11" i="15"/>
  <c r="L13" i="15"/>
  <c r="L21" i="15"/>
  <c r="K23" i="15"/>
  <c r="K27" i="15"/>
  <c r="L31" i="15"/>
  <c r="K33" i="15"/>
  <c r="L35" i="15"/>
  <c r="K35" i="15"/>
  <c r="K39" i="15"/>
  <c r="K15" i="15"/>
  <c r="L19" i="15"/>
  <c r="K37" i="15"/>
  <c r="K11" i="15"/>
  <c r="K13" i="15"/>
  <c r="L15" i="15"/>
  <c r="K21" i="15"/>
  <c r="L23" i="15"/>
  <c r="K25" i="15"/>
  <c r="L29" i="15"/>
  <c r="L39" i="15"/>
  <c r="L18" i="15"/>
  <c r="K20" i="15"/>
  <c r="K22" i="15"/>
  <c r="L28" i="15"/>
  <c r="K30" i="15"/>
  <c r="L12" i="15"/>
  <c r="K18" i="15"/>
  <c r="K24" i="15"/>
  <c r="K28" i="15"/>
  <c r="L38" i="15"/>
  <c r="K12" i="15"/>
  <c r="L30" i="15"/>
  <c r="K32" i="15"/>
  <c r="K38" i="15"/>
  <c r="L14" i="15"/>
  <c r="K14" i="15"/>
  <c r="L16" i="15"/>
  <c r="K16" i="15"/>
  <c r="L20" i="15"/>
  <c r="L22" i="15"/>
  <c r="L24" i="15"/>
  <c r="L26" i="15"/>
  <c r="K26" i="15"/>
  <c r="L32" i="15"/>
  <c r="L34" i="15"/>
  <c r="K34" i="15"/>
  <c r="L36" i="15"/>
  <c r="K36" i="15"/>
  <c r="M40" i="14"/>
  <c r="M43" i="14"/>
  <c r="N41" i="14"/>
  <c r="N42" i="14"/>
  <c r="M41" i="14"/>
  <c r="N45" i="14"/>
  <c r="N40" i="14"/>
  <c r="M44" i="14"/>
  <c r="N43" i="14"/>
  <c r="N44" i="14"/>
  <c r="M42" i="14"/>
  <c r="M45" i="14"/>
  <c r="N12" i="14"/>
  <c r="M14" i="14"/>
  <c r="M24" i="14"/>
  <c r="N30" i="14"/>
  <c r="N32" i="14"/>
  <c r="N34" i="14"/>
  <c r="M36" i="14"/>
  <c r="M12" i="14"/>
  <c r="N14" i="14"/>
  <c r="N18" i="14"/>
  <c r="N20" i="14"/>
  <c r="N22" i="14"/>
  <c r="N26" i="14"/>
  <c r="M30" i="14"/>
  <c r="M32" i="14"/>
  <c r="M34" i="14"/>
  <c r="N38" i="14"/>
  <c r="N16" i="14"/>
  <c r="M16" i="14"/>
  <c r="M18" i="14"/>
  <c r="M20" i="14"/>
  <c r="M22" i="14"/>
  <c r="N24" i="14"/>
  <c r="N28" i="14"/>
  <c r="M28" i="14"/>
  <c r="M38" i="14"/>
  <c r="M26" i="14"/>
  <c r="N36" i="14"/>
  <c r="M37" i="14"/>
  <c r="M13" i="14"/>
  <c r="M21" i="14"/>
  <c r="N23" i="14"/>
  <c r="M25" i="14"/>
  <c r="N33" i="14"/>
  <c r="N35" i="14"/>
  <c r="N11" i="14"/>
  <c r="M15" i="14"/>
  <c r="N17" i="14"/>
  <c r="M19" i="14"/>
  <c r="N21" i="14"/>
  <c r="M23" i="14"/>
  <c r="N25" i="14"/>
  <c r="M27" i="14"/>
  <c r="N29" i="14"/>
  <c r="N31" i="14"/>
  <c r="M33" i="14"/>
  <c r="M35" i="14"/>
  <c r="N39" i="14"/>
  <c r="M11" i="14"/>
  <c r="N13" i="14"/>
  <c r="N15" i="14"/>
  <c r="M17" i="14"/>
  <c r="N19" i="14"/>
  <c r="N27" i="14"/>
  <c r="M29" i="14"/>
  <c r="M31" i="14"/>
  <c r="N37" i="14"/>
  <c r="M39" i="14"/>
  <c r="P42" i="13"/>
  <c r="O40" i="13"/>
  <c r="O42" i="13"/>
  <c r="P40" i="13"/>
  <c r="P41" i="13"/>
  <c r="P43" i="13"/>
  <c r="O44" i="13"/>
  <c r="P45" i="13"/>
  <c r="P44" i="13"/>
  <c r="O41" i="13"/>
  <c r="O43" i="13"/>
  <c r="O45" i="13"/>
  <c r="O12" i="13"/>
  <c r="P18" i="13"/>
  <c r="O22" i="13"/>
  <c r="P14" i="13"/>
  <c r="O18" i="13"/>
  <c r="O28" i="13"/>
  <c r="O36" i="13"/>
  <c r="P12" i="13"/>
  <c r="O14" i="13"/>
  <c r="P22" i="13"/>
  <c r="P26" i="13"/>
  <c r="P30" i="13"/>
  <c r="P32" i="13"/>
  <c r="O32" i="13"/>
  <c r="P34" i="13"/>
  <c r="O34" i="13"/>
  <c r="P38" i="13"/>
  <c r="O16" i="13"/>
  <c r="O20" i="13"/>
  <c r="P24" i="13"/>
  <c r="O26" i="13"/>
  <c r="O30" i="13"/>
  <c r="O38" i="13"/>
  <c r="P16" i="13"/>
  <c r="P20" i="13"/>
  <c r="O24" i="13"/>
  <c r="P28" i="13"/>
  <c r="P36" i="13"/>
  <c r="P15" i="13"/>
  <c r="O17" i="13"/>
  <c r="P17" i="13"/>
  <c r="O19" i="13"/>
  <c r="O21" i="13"/>
  <c r="P25" i="13"/>
  <c r="O27" i="13"/>
  <c r="P33" i="13"/>
  <c r="O35" i="13"/>
  <c r="P39" i="13"/>
  <c r="P13" i="13"/>
  <c r="P19" i="13"/>
  <c r="O25" i="13"/>
  <c r="P31" i="13"/>
  <c r="O33" i="13"/>
  <c r="P37" i="13"/>
  <c r="O39" i="13"/>
  <c r="P11" i="13"/>
  <c r="O13" i="13"/>
  <c r="P23" i="13"/>
  <c r="P29" i="13"/>
  <c r="O31" i="13"/>
  <c r="O37" i="13"/>
  <c r="O11" i="13"/>
  <c r="O15" i="13"/>
  <c r="P21" i="13"/>
  <c r="O23" i="13"/>
  <c r="P27" i="13"/>
  <c r="O29" i="13"/>
  <c r="P35" i="13"/>
  <c r="Q40" i="12"/>
  <c r="R42" i="12"/>
  <c r="Q42" i="12"/>
  <c r="R44" i="12"/>
  <c r="R45" i="12"/>
  <c r="R40" i="12"/>
  <c r="R43" i="12"/>
  <c r="Q43" i="12"/>
  <c r="Q45" i="12"/>
  <c r="Q44" i="12"/>
  <c r="Q41" i="12"/>
  <c r="R41" i="12"/>
  <c r="Q17" i="12"/>
  <c r="Q25" i="12"/>
  <c r="Q35" i="12"/>
  <c r="Q37" i="12"/>
  <c r="R15" i="12"/>
  <c r="R17" i="12"/>
  <c r="R23" i="12"/>
  <c r="R31" i="12"/>
  <c r="R33" i="12"/>
  <c r="R35" i="12"/>
  <c r="R37" i="12"/>
  <c r="Q39" i="12"/>
  <c r="Q15" i="12"/>
  <c r="Q19" i="12"/>
  <c r="R21" i="12"/>
  <c r="Q23" i="12"/>
  <c r="R27" i="12"/>
  <c r="R29" i="12"/>
  <c r="Q31" i="12"/>
  <c r="Q33" i="12"/>
  <c r="R11" i="12"/>
  <c r="Q11" i="12"/>
  <c r="R13" i="12"/>
  <c r="Q13" i="12"/>
  <c r="R19" i="12"/>
  <c r="Q21" i="12"/>
  <c r="R25" i="12"/>
  <c r="Q27" i="12"/>
  <c r="Q29" i="12"/>
  <c r="R39" i="12"/>
  <c r="R12" i="12"/>
  <c r="Q12" i="12"/>
  <c r="Q14" i="12"/>
  <c r="R20" i="12"/>
  <c r="R24" i="12"/>
  <c r="Q26" i="12"/>
  <c r="Q32" i="12"/>
  <c r="Q36" i="12"/>
  <c r="R16" i="12"/>
  <c r="Q18" i="12"/>
  <c r="Q20" i="12"/>
  <c r="R22" i="12"/>
  <c r="Q24" i="12"/>
  <c r="R14" i="12"/>
  <c r="Q16" i="12"/>
  <c r="R18" i="12"/>
  <c r="Q22" i="12"/>
  <c r="R28" i="12"/>
  <c r="Q30" i="12"/>
  <c r="R34" i="12"/>
  <c r="Q38" i="12"/>
  <c r="R32" i="12"/>
  <c r="R36" i="12"/>
  <c r="Q28" i="12"/>
  <c r="R30" i="12"/>
  <c r="Q34" i="12"/>
  <c r="R26" i="12"/>
  <c r="R38" i="12"/>
  <c r="J40" i="12"/>
  <c r="J43" i="12"/>
  <c r="J45" i="12"/>
  <c r="I40" i="12"/>
  <c r="I43" i="12"/>
  <c r="I45" i="12"/>
  <c r="J42" i="12"/>
  <c r="J44" i="12"/>
  <c r="I42" i="12"/>
  <c r="I44" i="12"/>
  <c r="J41" i="12"/>
  <c r="I41" i="12"/>
  <c r="J11" i="12"/>
  <c r="J13" i="12"/>
  <c r="I15" i="12"/>
  <c r="J21" i="12"/>
  <c r="J27" i="12"/>
  <c r="I29" i="12"/>
  <c r="I31" i="12"/>
  <c r="I33" i="12"/>
  <c r="I35" i="12"/>
  <c r="I39" i="12"/>
  <c r="I11" i="12"/>
  <c r="I13" i="12"/>
  <c r="J19" i="12"/>
  <c r="I21" i="12"/>
  <c r="J25" i="12"/>
  <c r="I25" i="12"/>
  <c r="I27" i="12"/>
  <c r="J39" i="12"/>
  <c r="J23" i="12"/>
  <c r="J35" i="12"/>
  <c r="I37" i="12"/>
  <c r="J37" i="12"/>
  <c r="J15" i="12"/>
  <c r="I17" i="12"/>
  <c r="J17" i="12"/>
  <c r="I19" i="12"/>
  <c r="I23" i="12"/>
  <c r="J29" i="12"/>
  <c r="J31" i="12"/>
  <c r="J33" i="12"/>
  <c r="J16" i="12"/>
  <c r="I18" i="12"/>
  <c r="J18" i="12"/>
  <c r="J12" i="12"/>
  <c r="J14" i="12"/>
  <c r="I16" i="12"/>
  <c r="J20" i="12"/>
  <c r="I22" i="12"/>
  <c r="I28" i="12"/>
  <c r="I30" i="12"/>
  <c r="I12" i="12"/>
  <c r="I14" i="12"/>
  <c r="I20" i="12"/>
  <c r="J24" i="12"/>
  <c r="I26" i="12"/>
  <c r="J32" i="12"/>
  <c r="I36" i="12"/>
  <c r="J36" i="12"/>
  <c r="I24" i="12"/>
  <c r="J22" i="12"/>
  <c r="J30" i="12"/>
  <c r="I34" i="12"/>
  <c r="J26" i="12"/>
  <c r="J38" i="12"/>
  <c r="J28" i="12"/>
  <c r="I32" i="12"/>
  <c r="J34" i="12"/>
  <c r="I38" i="12"/>
  <c r="L42" i="11"/>
  <c r="K43" i="11"/>
  <c r="K44" i="11"/>
  <c r="K41" i="11"/>
  <c r="K42" i="11"/>
  <c r="L40" i="11"/>
  <c r="K40" i="11"/>
  <c r="L45" i="11"/>
  <c r="L43" i="11"/>
  <c r="L44" i="11"/>
  <c r="K45" i="11"/>
  <c r="L41" i="11"/>
  <c r="L11" i="11"/>
  <c r="L13" i="11"/>
  <c r="K13" i="11"/>
  <c r="K15" i="11"/>
  <c r="L27" i="11"/>
  <c r="K29" i="11"/>
  <c r="L39" i="11"/>
  <c r="K39" i="11"/>
  <c r="L17" i="11"/>
  <c r="K23" i="11"/>
  <c r="L23" i="11"/>
  <c r="K27" i="11"/>
  <c r="L35" i="11"/>
  <c r="K17" i="11"/>
  <c r="L19" i="11"/>
  <c r="K19" i="11"/>
  <c r="L21" i="11"/>
  <c r="K25" i="11"/>
  <c r="L25" i="11"/>
  <c r="L31" i="11"/>
  <c r="L33" i="11"/>
  <c r="K35" i="11"/>
  <c r="K37" i="11"/>
  <c r="L37" i="11"/>
  <c r="K11" i="11"/>
  <c r="L15" i="11"/>
  <c r="K21" i="11"/>
  <c r="L29" i="11"/>
  <c r="K31" i="11"/>
  <c r="K33" i="11"/>
  <c r="L18" i="11"/>
  <c r="L20" i="11"/>
  <c r="L22" i="11"/>
  <c r="L24" i="11"/>
  <c r="K26" i="11"/>
  <c r="L26" i="11"/>
  <c r="L30" i="11"/>
  <c r="L32" i="11"/>
  <c r="L34" i="11"/>
  <c r="L36" i="11"/>
  <c r="L16" i="11"/>
  <c r="K18" i="11"/>
  <c r="K20" i="11"/>
  <c r="K22" i="11"/>
  <c r="K24" i="11"/>
  <c r="K28" i="11"/>
  <c r="K30" i="11"/>
  <c r="K32" i="11"/>
  <c r="K34" i="11"/>
  <c r="K36" i="11"/>
  <c r="K38" i="11"/>
  <c r="K12" i="11"/>
  <c r="L14" i="11"/>
  <c r="K16" i="11"/>
  <c r="L12" i="11"/>
  <c r="K14" i="11"/>
  <c r="L28" i="11"/>
  <c r="L38" i="11"/>
  <c r="M43" i="10"/>
  <c r="N40" i="10"/>
  <c r="N42" i="10"/>
  <c r="N44" i="10"/>
  <c r="N45" i="10"/>
  <c r="M40" i="10"/>
  <c r="N43" i="10"/>
  <c r="M44" i="10"/>
  <c r="M45" i="10"/>
  <c r="N41" i="10"/>
  <c r="M41" i="10"/>
  <c r="M42" i="10"/>
  <c r="N12" i="10"/>
  <c r="M14" i="10"/>
  <c r="M16" i="10"/>
  <c r="M24" i="10"/>
  <c r="N24" i="10"/>
  <c r="M28" i="10"/>
  <c r="N30" i="10"/>
  <c r="M38" i="10"/>
  <c r="M12" i="10"/>
  <c r="N18" i="10"/>
  <c r="N20" i="10"/>
  <c r="N22" i="10"/>
  <c r="M30" i="10"/>
  <c r="M32" i="10"/>
  <c r="N16" i="10"/>
  <c r="M18" i="10"/>
  <c r="M20" i="10"/>
  <c r="M22" i="10"/>
  <c r="N28" i="10"/>
  <c r="N32" i="10"/>
  <c r="N34" i="10"/>
  <c r="M36" i="10"/>
  <c r="N38" i="10"/>
  <c r="N14" i="10"/>
  <c r="M26" i="10"/>
  <c r="N26" i="10"/>
  <c r="M34" i="10"/>
  <c r="N36" i="10"/>
  <c r="M13" i="10"/>
  <c r="N13" i="10"/>
  <c r="M11" i="10"/>
  <c r="N15" i="10"/>
  <c r="M17" i="10"/>
  <c r="N19" i="10"/>
  <c r="N17" i="10"/>
  <c r="M21" i="10"/>
  <c r="N23" i="10"/>
  <c r="M25" i="10"/>
  <c r="M33" i="10"/>
  <c r="M35" i="10"/>
  <c r="M15" i="10"/>
  <c r="N21" i="10"/>
  <c r="M23" i="10"/>
  <c r="N29" i="10"/>
  <c r="M31" i="10"/>
  <c r="N37" i="10"/>
  <c r="N39" i="10"/>
  <c r="N11" i="10"/>
  <c r="N27" i="10"/>
  <c r="M29" i="10"/>
  <c r="N33" i="10"/>
  <c r="N35" i="10"/>
  <c r="M37" i="10"/>
  <c r="M19" i="10"/>
  <c r="N25" i="10"/>
  <c r="M27" i="10"/>
  <c r="N31" i="10"/>
  <c r="M39" i="10"/>
  <c r="P40" i="9"/>
  <c r="O41" i="9"/>
  <c r="P44" i="9"/>
  <c r="P42" i="9"/>
  <c r="O40" i="9"/>
  <c r="P43" i="9"/>
  <c r="O42" i="9"/>
  <c r="O43" i="9"/>
  <c r="P45" i="9"/>
  <c r="P41" i="9"/>
  <c r="O44" i="9"/>
  <c r="O45" i="9"/>
  <c r="O12" i="9"/>
  <c r="O14" i="9"/>
  <c r="P16" i="9"/>
  <c r="O20" i="9"/>
  <c r="O22" i="9"/>
  <c r="P26" i="9"/>
  <c r="P32" i="9"/>
  <c r="P34" i="9"/>
  <c r="P36" i="9"/>
  <c r="P18" i="9"/>
  <c r="O18" i="9"/>
  <c r="O24" i="9"/>
  <c r="O32" i="9"/>
  <c r="O34" i="9"/>
  <c r="O16" i="9"/>
  <c r="P22" i="9"/>
  <c r="O26" i="9"/>
  <c r="P28" i="9"/>
  <c r="P30" i="9"/>
  <c r="O38" i="9"/>
  <c r="P12" i="9"/>
  <c r="P14" i="9"/>
  <c r="P20" i="9"/>
  <c r="P24" i="9"/>
  <c r="O28" i="9"/>
  <c r="O30" i="9"/>
  <c r="O36" i="9"/>
  <c r="P38" i="9"/>
  <c r="O11" i="9"/>
  <c r="P15" i="9"/>
  <c r="P17" i="9"/>
  <c r="O19" i="9"/>
  <c r="P23" i="9"/>
  <c r="P25" i="9"/>
  <c r="P31" i="9"/>
  <c r="P33" i="9"/>
  <c r="P39" i="9"/>
  <c r="P21" i="9"/>
  <c r="P29" i="9"/>
  <c r="O29" i="9"/>
  <c r="O31" i="9"/>
  <c r="O37" i="9"/>
  <c r="P13" i="9"/>
  <c r="O15" i="9"/>
  <c r="O21" i="9"/>
  <c r="O27" i="9"/>
  <c r="P35" i="9"/>
  <c r="P37" i="9"/>
  <c r="P11" i="9"/>
  <c r="O13" i="9"/>
  <c r="O17" i="9"/>
  <c r="P19" i="9"/>
  <c r="O23" i="9"/>
  <c r="O25" i="9"/>
  <c r="P27" i="9"/>
  <c r="O33" i="9"/>
  <c r="O35" i="9"/>
  <c r="O39" i="9"/>
  <c r="R41" i="8"/>
  <c r="Q42" i="8"/>
  <c r="Q45" i="8"/>
  <c r="R40" i="8"/>
  <c r="Q41" i="8"/>
  <c r="R44" i="8"/>
  <c r="Q40" i="8"/>
  <c r="R43" i="8"/>
  <c r="R42" i="8"/>
  <c r="Q43" i="8"/>
  <c r="R45" i="8"/>
  <c r="Q44" i="8"/>
  <c r="Q15" i="8"/>
  <c r="Q17" i="8"/>
  <c r="R27" i="8"/>
  <c r="Q31" i="8"/>
  <c r="Q33" i="8"/>
  <c r="Q21" i="8"/>
  <c r="Q27" i="8"/>
  <c r="Q29" i="8"/>
  <c r="R11" i="8"/>
  <c r="R13" i="8"/>
  <c r="R15" i="8"/>
  <c r="Q19" i="8"/>
  <c r="R19" i="8"/>
  <c r="R25" i="8"/>
  <c r="R31" i="8"/>
  <c r="R33" i="8"/>
  <c r="Q35" i="8"/>
  <c r="Q37" i="8"/>
  <c r="R39" i="8"/>
  <c r="Q11" i="8"/>
  <c r="Q13" i="8"/>
  <c r="R17" i="8"/>
  <c r="R21" i="8"/>
  <c r="R23" i="8"/>
  <c r="Q23" i="8"/>
  <c r="Q25" i="8"/>
  <c r="R29" i="8"/>
  <c r="R35" i="8"/>
  <c r="R37" i="8"/>
  <c r="Q39" i="8"/>
  <c r="Q26" i="8"/>
  <c r="Q32" i="8"/>
  <c r="R28" i="8"/>
  <c r="Q30" i="8"/>
  <c r="R12" i="8"/>
  <c r="Q14" i="8"/>
  <c r="R18" i="8"/>
  <c r="Q20" i="8"/>
  <c r="Q22" i="8"/>
  <c r="R32" i="8"/>
  <c r="Q36" i="8"/>
  <c r="R38" i="8"/>
  <c r="Q12" i="8"/>
  <c r="R14" i="8"/>
  <c r="R16" i="8"/>
  <c r="Q16" i="8"/>
  <c r="Q18" i="8"/>
  <c r="R20" i="8"/>
  <c r="R22" i="8"/>
  <c r="R24" i="8"/>
  <c r="Q24" i="8"/>
  <c r="R26" i="8"/>
  <c r="Q28" i="8"/>
  <c r="R30" i="8"/>
  <c r="R34" i="8"/>
  <c r="Q34" i="8"/>
  <c r="R36" i="8"/>
  <c r="Q38" i="8"/>
  <c r="I40" i="8"/>
  <c r="J42" i="8"/>
  <c r="I43" i="8"/>
  <c r="J41" i="8"/>
  <c r="I42" i="8"/>
  <c r="J45" i="8"/>
  <c r="I41" i="8"/>
  <c r="J44" i="8"/>
  <c r="I45" i="8"/>
  <c r="J40" i="8"/>
  <c r="J43" i="8"/>
  <c r="I44" i="8"/>
  <c r="I11" i="8"/>
  <c r="I13" i="8"/>
  <c r="I19" i="8"/>
  <c r="I21" i="8"/>
  <c r="J23" i="8"/>
  <c r="J25" i="8"/>
  <c r="J29" i="8"/>
  <c r="I31" i="8"/>
  <c r="I35" i="8"/>
  <c r="J39" i="8"/>
  <c r="I39" i="8"/>
  <c r="J15" i="8"/>
  <c r="J17" i="8"/>
  <c r="J19" i="8"/>
  <c r="I23" i="8"/>
  <c r="I25" i="8"/>
  <c r="I27" i="8"/>
  <c r="J35" i="8"/>
  <c r="J37" i="8"/>
  <c r="J21" i="8"/>
  <c r="I29" i="8"/>
  <c r="I33" i="8"/>
  <c r="J11" i="8"/>
  <c r="J13" i="8"/>
  <c r="I15" i="8"/>
  <c r="I17" i="8"/>
  <c r="J27" i="8"/>
  <c r="J31" i="8"/>
  <c r="J33" i="8"/>
  <c r="I37" i="8"/>
  <c r="I12" i="8"/>
  <c r="I14" i="8"/>
  <c r="I16" i="8"/>
  <c r="J18" i="8"/>
  <c r="J24" i="8"/>
  <c r="I28" i="8"/>
  <c r="J30" i="8"/>
  <c r="I34" i="8"/>
  <c r="J38" i="8"/>
  <c r="I18" i="8"/>
  <c r="J22" i="8"/>
  <c r="I22" i="8"/>
  <c r="I24" i="8"/>
  <c r="J32" i="8"/>
  <c r="J34" i="8"/>
  <c r="J36" i="8"/>
  <c r="I38" i="8"/>
  <c r="J12" i="8"/>
  <c r="J14" i="8"/>
  <c r="J16" i="8"/>
  <c r="I20" i="8"/>
  <c r="I26" i="8"/>
  <c r="J28" i="8"/>
  <c r="J20" i="8"/>
  <c r="J26" i="8"/>
  <c r="I30" i="8"/>
  <c r="I32" i="8"/>
  <c r="I36" i="8"/>
  <c r="D21" i="18"/>
  <c r="D28" i="18"/>
  <c r="D33" i="18"/>
  <c r="D9" i="18"/>
  <c r="D23" i="18"/>
  <c r="D25" i="18"/>
  <c r="D18" i="18"/>
  <c r="D5" i="18"/>
  <c r="D13" i="18"/>
  <c r="D32" i="18"/>
  <c r="D19" i="18"/>
  <c r="D15" i="18"/>
  <c r="D3" i="18"/>
  <c r="D26" i="18"/>
  <c r="D4" i="18"/>
  <c r="D2" i="18"/>
  <c r="D17" i="18"/>
  <c r="D31" i="18"/>
  <c r="D20" i="18"/>
  <c r="D8" i="18"/>
  <c r="D36" i="18"/>
  <c r="D11" i="18"/>
  <c r="D24" i="18"/>
  <c r="D34" i="18"/>
  <c r="D29" i="18"/>
  <c r="D10" i="18"/>
  <c r="D35" i="18"/>
  <c r="D27" i="18"/>
  <c r="D30" i="18"/>
  <c r="D14" i="18"/>
  <c r="D37" i="18"/>
  <c r="D22" i="18"/>
  <c r="D16" i="18"/>
  <c r="D6" i="18"/>
  <c r="D7" i="18"/>
  <c r="D12" i="18"/>
  <c r="L17" i="18"/>
  <c r="L35" i="18"/>
  <c r="L29" i="18"/>
  <c r="L13" i="18"/>
  <c r="L21" i="18"/>
  <c r="L27" i="18"/>
  <c r="L14" i="18"/>
  <c r="L16" i="18"/>
  <c r="L10" i="18"/>
  <c r="L30" i="18"/>
  <c r="L37" i="18"/>
  <c r="L22" i="18"/>
  <c r="L28" i="18"/>
  <c r="L33" i="18"/>
  <c r="L9" i="18"/>
  <c r="L23" i="18"/>
  <c r="L25" i="18"/>
  <c r="L18" i="18"/>
  <c r="L5" i="18"/>
  <c r="L32" i="18"/>
  <c r="L19" i="18"/>
  <c r="L15" i="18"/>
  <c r="L3" i="18"/>
  <c r="L26" i="18"/>
  <c r="L4" i="18"/>
  <c r="L2" i="18"/>
  <c r="L31" i="18"/>
  <c r="L11" i="18"/>
  <c r="L20" i="18"/>
  <c r="L24" i="18"/>
  <c r="L8" i="18"/>
  <c r="L34" i="18"/>
  <c r="L36" i="18"/>
  <c r="L6" i="18"/>
  <c r="L12" i="18"/>
  <c r="L7" i="18"/>
  <c r="E17" i="18"/>
  <c r="E31" i="18"/>
  <c r="E20" i="18"/>
  <c r="E8" i="18"/>
  <c r="E36" i="18"/>
  <c r="E11" i="18"/>
  <c r="E24" i="18"/>
  <c r="E34" i="18"/>
  <c r="E35" i="18"/>
  <c r="E29" i="18"/>
  <c r="E27" i="18"/>
  <c r="E14" i="18"/>
  <c r="E16" i="18"/>
  <c r="E10" i="18"/>
  <c r="E30" i="18"/>
  <c r="E37" i="18"/>
  <c r="E22" i="18"/>
  <c r="E21" i="18"/>
  <c r="E28" i="18"/>
  <c r="E33" i="18"/>
  <c r="E9" i="18"/>
  <c r="E23" i="18"/>
  <c r="E25" i="18"/>
  <c r="E18" i="18"/>
  <c r="E5" i="18"/>
  <c r="E3" i="18"/>
  <c r="E32" i="18"/>
  <c r="E26" i="18"/>
  <c r="E19" i="18"/>
  <c r="E4" i="18"/>
  <c r="E15" i="18"/>
  <c r="E2" i="18"/>
  <c r="E7" i="18"/>
  <c r="E13" i="18"/>
  <c r="E6" i="18"/>
  <c r="E12" i="18"/>
  <c r="O29" i="18"/>
  <c r="O27" i="18"/>
  <c r="O14" i="18"/>
  <c r="O16" i="18"/>
  <c r="O10" i="18"/>
  <c r="O30" i="18"/>
  <c r="O37" i="18"/>
  <c r="O35" i="18"/>
  <c r="O28" i="18"/>
  <c r="O33" i="18"/>
  <c r="O9" i="18"/>
  <c r="O23" i="18"/>
  <c r="O25" i="18"/>
  <c r="O18" i="18"/>
  <c r="O5" i="18"/>
  <c r="O21" i="18"/>
  <c r="O17" i="18"/>
  <c r="O31" i="18"/>
  <c r="O20" i="18"/>
  <c r="O8" i="18"/>
  <c r="O36" i="18"/>
  <c r="O11" i="18"/>
  <c r="O24" i="18"/>
  <c r="O34" i="18"/>
  <c r="O22" i="18"/>
  <c r="O32" i="18"/>
  <c r="O26" i="18"/>
  <c r="O19" i="18"/>
  <c r="O4" i="18"/>
  <c r="O15" i="18"/>
  <c r="O2" i="18"/>
  <c r="O3" i="18"/>
  <c r="O7" i="18"/>
  <c r="O13" i="18"/>
  <c r="O12" i="18"/>
  <c r="O6" i="18"/>
  <c r="H28" i="18"/>
  <c r="H33" i="18"/>
  <c r="H9" i="18"/>
  <c r="H23" i="18"/>
  <c r="H25" i="18"/>
  <c r="H18" i="18"/>
  <c r="H5" i="18"/>
  <c r="H35" i="18"/>
  <c r="H32" i="18"/>
  <c r="H19" i="18"/>
  <c r="H15" i="18"/>
  <c r="H3" i="18"/>
  <c r="H26" i="18"/>
  <c r="H4" i="18"/>
  <c r="H2" i="18"/>
  <c r="H21" i="18"/>
  <c r="H17" i="18"/>
  <c r="H31" i="18"/>
  <c r="H20" i="18"/>
  <c r="H8" i="18"/>
  <c r="H36" i="18"/>
  <c r="H11" i="18"/>
  <c r="H24" i="18"/>
  <c r="H34" i="18"/>
  <c r="H14" i="18"/>
  <c r="H37" i="18"/>
  <c r="H16" i="18"/>
  <c r="H22" i="18"/>
  <c r="H29" i="18"/>
  <c r="H10" i="18"/>
  <c r="H30" i="18"/>
  <c r="H27" i="18"/>
  <c r="H6" i="18"/>
  <c r="H7" i="18"/>
  <c r="H13" i="18"/>
  <c r="H12" i="18"/>
  <c r="H40" i="16"/>
  <c r="G41" i="16"/>
  <c r="H42" i="16"/>
  <c r="H43" i="16"/>
  <c r="H44" i="16"/>
  <c r="H45" i="16"/>
  <c r="G45" i="16"/>
  <c r="G44" i="16"/>
  <c r="H41" i="16"/>
  <c r="G43" i="16"/>
  <c r="G40" i="16"/>
  <c r="G42" i="16"/>
  <c r="H17" i="16"/>
  <c r="G19" i="16"/>
  <c r="H23" i="16"/>
  <c r="H31" i="16"/>
  <c r="G33" i="16"/>
  <c r="G37" i="16"/>
  <c r="H11" i="16"/>
  <c r="H13" i="16"/>
  <c r="H15" i="16"/>
  <c r="G17" i="16"/>
  <c r="H21" i="16"/>
  <c r="G23" i="16"/>
  <c r="H29" i="16"/>
  <c r="G31" i="16"/>
  <c r="H33" i="16"/>
  <c r="H39" i="16"/>
  <c r="G11" i="16"/>
  <c r="G13" i="16"/>
  <c r="G15" i="16"/>
  <c r="H25" i="16"/>
  <c r="G29" i="16"/>
  <c r="H35" i="16"/>
  <c r="H37" i="16"/>
  <c r="H19" i="16"/>
  <c r="G21" i="16"/>
  <c r="G25" i="16"/>
  <c r="G27" i="16"/>
  <c r="H27" i="16"/>
  <c r="G35" i="16"/>
  <c r="G39" i="16"/>
  <c r="G14" i="16"/>
  <c r="G20" i="16"/>
  <c r="H26" i="16"/>
  <c r="G30" i="16"/>
  <c r="H36" i="16"/>
  <c r="G38" i="16"/>
  <c r="H16" i="16"/>
  <c r="H18" i="16"/>
  <c r="H20" i="16"/>
  <c r="G22" i="16"/>
  <c r="H24" i="16"/>
  <c r="G26" i="16"/>
  <c r="H32" i="16"/>
  <c r="H34" i="16"/>
  <c r="G36" i="16"/>
  <c r="H38" i="16"/>
  <c r="H12" i="16"/>
  <c r="G16" i="16"/>
  <c r="G18" i="16"/>
  <c r="H22" i="16"/>
  <c r="G24" i="16"/>
  <c r="H28" i="16"/>
  <c r="H30" i="16"/>
  <c r="G32" i="16"/>
  <c r="G34" i="16"/>
  <c r="G12" i="16"/>
  <c r="H14" i="16"/>
  <c r="G28" i="16"/>
  <c r="G43" i="12"/>
  <c r="H44" i="12"/>
  <c r="H40" i="12"/>
  <c r="G42" i="12"/>
  <c r="H42" i="12"/>
  <c r="G44" i="12"/>
  <c r="H43" i="12"/>
  <c r="H45" i="12"/>
  <c r="G45" i="12"/>
  <c r="G41" i="12"/>
  <c r="H41" i="12"/>
  <c r="G40" i="12"/>
  <c r="H17" i="12"/>
  <c r="G19" i="12"/>
  <c r="H23" i="12"/>
  <c r="H31" i="12"/>
  <c r="G33" i="12"/>
  <c r="G37" i="12"/>
  <c r="H11" i="12"/>
  <c r="H13" i="12"/>
  <c r="H15" i="12"/>
  <c r="G17" i="12"/>
  <c r="G23" i="12"/>
  <c r="H29" i="12"/>
  <c r="G29" i="12"/>
  <c r="G31" i="12"/>
  <c r="H33" i="12"/>
  <c r="G11" i="12"/>
  <c r="G13" i="12"/>
  <c r="G15" i="12"/>
  <c r="H25" i="12"/>
  <c r="H27" i="12"/>
  <c r="H35" i="12"/>
  <c r="G39" i="12"/>
  <c r="H39" i="12"/>
  <c r="H19" i="12"/>
  <c r="G21" i="12"/>
  <c r="H21" i="12"/>
  <c r="G25" i="12"/>
  <c r="G27" i="12"/>
  <c r="G35" i="12"/>
  <c r="H37" i="12"/>
  <c r="G14" i="12"/>
  <c r="H16" i="12"/>
  <c r="H18" i="12"/>
  <c r="H24" i="12"/>
  <c r="G26" i="12"/>
  <c r="H32" i="12"/>
  <c r="H34" i="12"/>
  <c r="G36" i="12"/>
  <c r="G38" i="12"/>
  <c r="H12" i="12"/>
  <c r="G16" i="12"/>
  <c r="G18" i="12"/>
  <c r="H22" i="12"/>
  <c r="G24" i="12"/>
  <c r="G12" i="12"/>
  <c r="H14" i="12"/>
  <c r="G20" i="12"/>
  <c r="H20" i="12"/>
  <c r="G30" i="12"/>
  <c r="H28" i="12"/>
  <c r="G28" i="12"/>
  <c r="G32" i="12"/>
  <c r="H26" i="12"/>
  <c r="H36" i="12"/>
  <c r="H38" i="12"/>
  <c r="G22" i="12"/>
  <c r="H30" i="12"/>
  <c r="G34" i="12"/>
  <c r="G42" i="8"/>
  <c r="H44" i="8"/>
  <c r="G41" i="8"/>
  <c r="H43" i="8"/>
  <c r="H40" i="8"/>
  <c r="H42" i="8"/>
  <c r="G44" i="8"/>
  <c r="G45" i="8"/>
  <c r="H41" i="8"/>
  <c r="G43" i="8"/>
  <c r="H45" i="8"/>
  <c r="G40" i="8"/>
  <c r="H15" i="8"/>
  <c r="G17" i="8"/>
  <c r="H21" i="8"/>
  <c r="G25" i="8"/>
  <c r="H29" i="8"/>
  <c r="G33" i="8"/>
  <c r="G37" i="8"/>
  <c r="H11" i="8"/>
  <c r="H13" i="8"/>
  <c r="G15" i="8"/>
  <c r="H17" i="8"/>
  <c r="H19" i="8"/>
  <c r="G21" i="8"/>
  <c r="H27" i="8"/>
  <c r="G29" i="8"/>
  <c r="H39" i="8"/>
  <c r="G11" i="8"/>
  <c r="H23" i="8"/>
  <c r="H25" i="8"/>
  <c r="G27" i="8"/>
  <c r="H31" i="8"/>
  <c r="G35" i="8"/>
  <c r="H37" i="8"/>
  <c r="G13" i="8"/>
  <c r="G19" i="8"/>
  <c r="G23" i="8"/>
  <c r="G31" i="8"/>
  <c r="H33" i="8"/>
  <c r="H35" i="8"/>
  <c r="G39" i="8"/>
  <c r="G12" i="8"/>
  <c r="G14" i="8"/>
  <c r="G18" i="8"/>
  <c r="H20" i="8"/>
  <c r="G22" i="8"/>
  <c r="G24" i="8"/>
  <c r="H30" i="8"/>
  <c r="G34" i="8"/>
  <c r="G36" i="8"/>
  <c r="H38" i="8"/>
  <c r="H12" i="8"/>
  <c r="H14" i="8"/>
  <c r="G20" i="8"/>
  <c r="H26" i="8"/>
  <c r="G26" i="8"/>
  <c r="G28" i="8"/>
  <c r="G30" i="8"/>
  <c r="H16" i="8"/>
  <c r="H18" i="8"/>
  <c r="H24" i="8"/>
  <c r="H28" i="8"/>
  <c r="H32" i="8"/>
  <c r="H36" i="8"/>
  <c r="G16" i="8"/>
  <c r="H22" i="8"/>
  <c r="G32" i="8"/>
  <c r="H34" i="8"/>
  <c r="G38" i="8"/>
  <c r="M44" i="6"/>
  <c r="M45" i="6"/>
  <c r="N43" i="6"/>
  <c r="M43" i="6"/>
  <c r="N44" i="6"/>
  <c r="N42" i="6"/>
  <c r="M40" i="6"/>
  <c r="M41" i="6"/>
  <c r="N41" i="6"/>
  <c r="N45" i="6"/>
  <c r="N40" i="6"/>
  <c r="M42" i="6"/>
  <c r="M34" i="6"/>
  <c r="M18" i="6"/>
  <c r="M14" i="6"/>
  <c r="N15" i="6"/>
  <c r="M30" i="6"/>
  <c r="N26" i="6"/>
  <c r="N22" i="6"/>
  <c r="M33" i="6"/>
  <c r="N13" i="6"/>
  <c r="M39" i="6"/>
  <c r="N39" i="6"/>
  <c r="N31" i="6"/>
  <c r="M31" i="6"/>
  <c r="N23" i="6"/>
  <c r="M23" i="6"/>
  <c r="M15" i="6"/>
  <c r="N38" i="6"/>
  <c r="N34" i="6"/>
  <c r="N30" i="6"/>
  <c r="M26" i="6"/>
  <c r="N14" i="6"/>
  <c r="M38" i="6"/>
  <c r="M22" i="6"/>
  <c r="N18" i="6"/>
  <c r="M21" i="6"/>
  <c r="N20" i="6"/>
  <c r="N16" i="6"/>
  <c r="N21" i="6"/>
  <c r="M37" i="6"/>
  <c r="M29" i="6"/>
  <c r="N17" i="6"/>
  <c r="M36" i="6"/>
  <c r="N28" i="6"/>
  <c r="M20" i="6"/>
  <c r="N12" i="6"/>
  <c r="M13" i="6"/>
  <c r="N25" i="6"/>
  <c r="M17" i="6"/>
  <c r="N36" i="6"/>
  <c r="N32" i="6"/>
  <c r="M28" i="6"/>
  <c r="M24" i="6"/>
  <c r="N33" i="6"/>
  <c r="N37" i="6"/>
  <c r="N29" i="6"/>
  <c r="M25" i="6"/>
  <c r="M32" i="6"/>
  <c r="N24" i="6"/>
  <c r="M16" i="6"/>
  <c r="M12" i="6"/>
  <c r="M11" i="6"/>
  <c r="N35" i="6"/>
  <c r="N27" i="6"/>
  <c r="N19" i="6"/>
  <c r="M35" i="6"/>
  <c r="M27" i="6"/>
  <c r="M19" i="6"/>
  <c r="N11" i="6"/>
  <c r="P40" i="16"/>
  <c r="P41" i="16"/>
  <c r="O44" i="16"/>
  <c r="O40" i="16"/>
  <c r="P43" i="16"/>
  <c r="O41" i="16"/>
  <c r="P44" i="16"/>
  <c r="P42" i="16"/>
  <c r="O42" i="16"/>
  <c r="O45" i="16"/>
  <c r="P45" i="16"/>
  <c r="O43" i="16"/>
  <c r="P11" i="16"/>
  <c r="P13" i="16"/>
  <c r="O15" i="16"/>
  <c r="O21" i="16"/>
  <c r="O29" i="16"/>
  <c r="P37" i="16"/>
  <c r="O39" i="16"/>
  <c r="O11" i="16"/>
  <c r="O13" i="16"/>
  <c r="P19" i="16"/>
  <c r="P25" i="16"/>
  <c r="O27" i="16"/>
  <c r="P29" i="16"/>
  <c r="P35" i="16"/>
  <c r="O37" i="16"/>
  <c r="P17" i="16"/>
  <c r="O19" i="16"/>
  <c r="P21" i="16"/>
  <c r="O23" i="16"/>
  <c r="O25" i="16"/>
  <c r="P27" i="16"/>
  <c r="O35" i="16"/>
  <c r="P39" i="16"/>
  <c r="P15" i="16"/>
  <c r="O17" i="16"/>
  <c r="P23" i="16"/>
  <c r="P31" i="16"/>
  <c r="O31" i="16"/>
  <c r="P33" i="16"/>
  <c r="O33" i="16"/>
  <c r="P16" i="16"/>
  <c r="O16" i="16"/>
  <c r="O18" i="16"/>
  <c r="P20" i="16"/>
  <c r="P22" i="16"/>
  <c r="O22" i="16"/>
  <c r="O24" i="16"/>
  <c r="P30" i="16"/>
  <c r="O32" i="16"/>
  <c r="O34" i="16"/>
  <c r="P38" i="16"/>
  <c r="P12" i="16"/>
  <c r="P14" i="16"/>
  <c r="O28" i="16"/>
  <c r="O12" i="16"/>
  <c r="O14" i="16"/>
  <c r="O20" i="16"/>
  <c r="P26" i="16"/>
  <c r="P28" i="16"/>
  <c r="P36" i="16"/>
  <c r="O38" i="16"/>
  <c r="P18" i="16"/>
  <c r="P24" i="16"/>
  <c r="O26" i="16"/>
  <c r="O30" i="16"/>
  <c r="P32" i="16"/>
  <c r="P34" i="16"/>
  <c r="O36" i="16"/>
  <c r="Q40" i="15"/>
  <c r="Q41" i="15"/>
  <c r="Q42" i="15"/>
  <c r="Q43" i="15"/>
  <c r="Q45" i="15"/>
  <c r="Q44" i="15"/>
  <c r="R45" i="15"/>
  <c r="R43" i="15"/>
  <c r="R41" i="15"/>
  <c r="R44" i="15"/>
  <c r="R42" i="15"/>
  <c r="R40" i="15"/>
  <c r="R15" i="15"/>
  <c r="Q17" i="15"/>
  <c r="R25" i="15"/>
  <c r="Q27" i="15"/>
  <c r="R11" i="15"/>
  <c r="R17" i="15"/>
  <c r="Q23" i="15"/>
  <c r="R27" i="15"/>
  <c r="Q31" i="15"/>
  <c r="R33" i="15"/>
  <c r="Q33" i="15"/>
  <c r="R35" i="15"/>
  <c r="Q35" i="15"/>
  <c r="R39" i="15"/>
  <c r="R13" i="15"/>
  <c r="Q19" i="15"/>
  <c r="R21" i="15"/>
  <c r="Q29" i="15"/>
  <c r="Q37" i="15"/>
  <c r="Q11" i="15"/>
  <c r="Q15" i="15"/>
  <c r="R19" i="15"/>
  <c r="R23" i="15"/>
  <c r="R31" i="15"/>
  <c r="Q39" i="15"/>
  <c r="Q13" i="15"/>
  <c r="Q21" i="15"/>
  <c r="Q25" i="15"/>
  <c r="R29" i="15"/>
  <c r="R37" i="15"/>
  <c r="R12" i="15"/>
  <c r="Q14" i="15"/>
  <c r="R18" i="15"/>
  <c r="R20" i="15"/>
  <c r="Q20" i="15"/>
  <c r="Q22" i="15"/>
  <c r="Q24" i="15"/>
  <c r="R30" i="15"/>
  <c r="Q12" i="15"/>
  <c r="Q18" i="15"/>
  <c r="Q28" i="15"/>
  <c r="Q30" i="15"/>
  <c r="Q32" i="15"/>
  <c r="R38" i="15"/>
  <c r="Q38" i="15"/>
  <c r="R16" i="15"/>
  <c r="R26" i="15"/>
  <c r="Q34" i="15"/>
  <c r="Q36" i="15"/>
  <c r="R14" i="15"/>
  <c r="Q16" i="15"/>
  <c r="R22" i="15"/>
  <c r="R24" i="15"/>
  <c r="Q26" i="15"/>
  <c r="R28" i="15"/>
  <c r="R32" i="15"/>
  <c r="R34" i="15"/>
  <c r="R36" i="15"/>
  <c r="I40" i="15"/>
  <c r="I43" i="15"/>
  <c r="J44" i="15"/>
  <c r="I44" i="15"/>
  <c r="J41" i="15"/>
  <c r="J40" i="15"/>
  <c r="J45" i="15"/>
  <c r="I45" i="15"/>
  <c r="J42" i="15"/>
  <c r="I41" i="15"/>
  <c r="I42" i="15"/>
  <c r="J43" i="15"/>
  <c r="J11" i="15"/>
  <c r="I11" i="15"/>
  <c r="I13" i="15"/>
  <c r="J19" i="15"/>
  <c r="I21" i="15"/>
  <c r="J29" i="15"/>
  <c r="I31" i="15"/>
  <c r="J33" i="15"/>
  <c r="J39" i="15"/>
  <c r="J13" i="15"/>
  <c r="I17" i="15"/>
  <c r="J21" i="15"/>
  <c r="J25" i="15"/>
  <c r="I37" i="15"/>
  <c r="I15" i="15"/>
  <c r="I23" i="15"/>
  <c r="I27" i="15"/>
  <c r="J27" i="15"/>
  <c r="J31" i="15"/>
  <c r="I35" i="15"/>
  <c r="J17" i="15"/>
  <c r="I25" i="15"/>
  <c r="I29" i="15"/>
  <c r="I33" i="15"/>
  <c r="J37" i="15"/>
  <c r="J15" i="15"/>
  <c r="I19" i="15"/>
  <c r="J23" i="15"/>
  <c r="J35" i="15"/>
  <c r="I39" i="15"/>
  <c r="J14" i="15"/>
  <c r="J16" i="15"/>
  <c r="J24" i="15"/>
  <c r="J26" i="15"/>
  <c r="I28" i="15"/>
  <c r="J32" i="15"/>
  <c r="I14" i="15"/>
  <c r="I16" i="15"/>
  <c r="J20" i="15"/>
  <c r="J22" i="15"/>
  <c r="I22" i="15"/>
  <c r="I24" i="15"/>
  <c r="I26" i="15"/>
  <c r="J30" i="15"/>
  <c r="I32" i="15"/>
  <c r="J34" i="15"/>
  <c r="I34" i="15"/>
  <c r="J36" i="15"/>
  <c r="I36" i="15"/>
  <c r="J12" i="15"/>
  <c r="J18" i="15"/>
  <c r="I18" i="15"/>
  <c r="I20" i="15"/>
  <c r="J28" i="15"/>
  <c r="I30" i="15"/>
  <c r="I12" i="15"/>
  <c r="J38" i="15"/>
  <c r="I38" i="15"/>
  <c r="K41" i="14"/>
  <c r="L40" i="14"/>
  <c r="K40" i="14"/>
  <c r="L41" i="14"/>
  <c r="K42" i="14"/>
  <c r="K43" i="14"/>
  <c r="K44" i="14"/>
  <c r="L45" i="14"/>
  <c r="K45" i="14"/>
  <c r="L42" i="14"/>
  <c r="L43" i="14"/>
  <c r="L44" i="14"/>
  <c r="K14" i="14"/>
  <c r="L16" i="14"/>
  <c r="K20" i="14"/>
  <c r="L26" i="14"/>
  <c r="L28" i="14"/>
  <c r="K38" i="14"/>
  <c r="K16" i="14"/>
  <c r="L18" i="14"/>
  <c r="L22" i="14"/>
  <c r="L24" i="14"/>
  <c r="K26" i="14"/>
  <c r="K28" i="14"/>
  <c r="K30" i="14"/>
  <c r="K32" i="14"/>
  <c r="L36" i="14"/>
  <c r="L12" i="14"/>
  <c r="K12" i="14"/>
  <c r="L20" i="14"/>
  <c r="K24" i="14"/>
  <c r="L30" i="14"/>
  <c r="L32" i="14"/>
  <c r="L34" i="14"/>
  <c r="K36" i="14"/>
  <c r="L14" i="14"/>
  <c r="K18" i="14"/>
  <c r="K22" i="14"/>
  <c r="K34" i="14"/>
  <c r="L38" i="14"/>
  <c r="L15" i="14"/>
  <c r="K17" i="14"/>
  <c r="L19" i="14"/>
  <c r="L25" i="14"/>
  <c r="L27" i="14"/>
  <c r="K31" i="14"/>
  <c r="K39" i="14"/>
  <c r="K11" i="14"/>
  <c r="K15" i="14"/>
  <c r="K19" i="14"/>
  <c r="K25" i="14"/>
  <c r="K27" i="14"/>
  <c r="K29" i="14"/>
  <c r="L37" i="14"/>
  <c r="L13" i="14"/>
  <c r="L17" i="14"/>
  <c r="K21" i="14"/>
  <c r="L31" i="14"/>
  <c r="K37" i="14"/>
  <c r="L11" i="14"/>
  <c r="K13" i="14"/>
  <c r="L21" i="14"/>
  <c r="L23" i="14"/>
  <c r="K23" i="14"/>
  <c r="L29" i="14"/>
  <c r="L33" i="14"/>
  <c r="K33" i="14"/>
  <c r="L35" i="14"/>
  <c r="K35" i="14"/>
  <c r="L39" i="14"/>
  <c r="N42" i="13"/>
  <c r="N40" i="13"/>
  <c r="N43" i="13"/>
  <c r="N44" i="13"/>
  <c r="M40" i="13"/>
  <c r="M41" i="13"/>
  <c r="M44" i="13"/>
  <c r="N45" i="13"/>
  <c r="M42" i="13"/>
  <c r="M43" i="13"/>
  <c r="N41" i="13"/>
  <c r="M45" i="13"/>
  <c r="N14" i="13"/>
  <c r="N16" i="13"/>
  <c r="M18" i="13"/>
  <c r="N12" i="13"/>
  <c r="M12" i="13"/>
  <c r="N20" i="13"/>
  <c r="M24" i="13"/>
  <c r="N28" i="13"/>
  <c r="M30" i="13"/>
  <c r="N36" i="13"/>
  <c r="M38" i="13"/>
  <c r="M14" i="13"/>
  <c r="M16" i="13"/>
  <c r="M20" i="13"/>
  <c r="N22" i="13"/>
  <c r="M36" i="13"/>
  <c r="M22" i="13"/>
  <c r="N26" i="13"/>
  <c r="M28" i="13"/>
  <c r="N32" i="13"/>
  <c r="N34" i="13"/>
  <c r="N18" i="13"/>
  <c r="N24" i="13"/>
  <c r="M26" i="13"/>
  <c r="N30" i="13"/>
  <c r="M32" i="13"/>
  <c r="M34" i="13"/>
  <c r="N38" i="13"/>
  <c r="M11" i="13"/>
  <c r="M23" i="13"/>
  <c r="N27" i="13"/>
  <c r="M29" i="13"/>
  <c r="N35" i="13"/>
  <c r="M15" i="13"/>
  <c r="M21" i="13"/>
  <c r="M25" i="13"/>
  <c r="M27" i="13"/>
  <c r="N33" i="13"/>
  <c r="M35" i="13"/>
  <c r="N39" i="13"/>
  <c r="N13" i="13"/>
  <c r="N15" i="13"/>
  <c r="M17" i="13"/>
  <c r="N17" i="13"/>
  <c r="M19" i="13"/>
  <c r="N25" i="13"/>
  <c r="N31" i="13"/>
  <c r="M33" i="13"/>
  <c r="N37" i="13"/>
  <c r="M39" i="13"/>
  <c r="N11" i="13"/>
  <c r="M13" i="13"/>
  <c r="N19" i="13"/>
  <c r="N21" i="13"/>
  <c r="N23" i="13"/>
  <c r="N29" i="13"/>
  <c r="M31" i="13"/>
  <c r="M37" i="13"/>
  <c r="O40" i="12"/>
  <c r="P42" i="12"/>
  <c r="P43" i="12"/>
  <c r="P45" i="12"/>
  <c r="O45" i="12"/>
  <c r="P44" i="12"/>
  <c r="P40" i="12"/>
  <c r="O42" i="12"/>
  <c r="O43" i="12"/>
  <c r="O44" i="12"/>
  <c r="P41" i="12"/>
  <c r="O41" i="12"/>
  <c r="P11" i="12"/>
  <c r="P13" i="12"/>
  <c r="O15" i="12"/>
  <c r="P27" i="12"/>
  <c r="O29" i="12"/>
  <c r="P39" i="12"/>
  <c r="O11" i="12"/>
  <c r="O13" i="12"/>
  <c r="P19" i="12"/>
  <c r="O21" i="12"/>
  <c r="P25" i="12"/>
  <c r="O27" i="12"/>
  <c r="P35" i="12"/>
  <c r="P37" i="12"/>
  <c r="O39" i="12"/>
  <c r="P17" i="12"/>
  <c r="O19" i="12"/>
  <c r="P21" i="12"/>
  <c r="O25" i="12"/>
  <c r="O33" i="12"/>
  <c r="O35" i="12"/>
  <c r="O37" i="12"/>
  <c r="P15" i="12"/>
  <c r="O17" i="12"/>
  <c r="P23" i="12"/>
  <c r="O23" i="12"/>
  <c r="P29" i="12"/>
  <c r="P31" i="12"/>
  <c r="O31" i="12"/>
  <c r="P33" i="12"/>
  <c r="P16" i="12"/>
  <c r="O16" i="12"/>
  <c r="O18" i="12"/>
  <c r="P22" i="12"/>
  <c r="P12" i="12"/>
  <c r="P14" i="12"/>
  <c r="P20" i="12"/>
  <c r="O20" i="12"/>
  <c r="O28" i="12"/>
  <c r="O30" i="12"/>
  <c r="O12" i="12"/>
  <c r="O14" i="12"/>
  <c r="P18" i="12"/>
  <c r="O22" i="12"/>
  <c r="P24" i="12"/>
  <c r="O26" i="12"/>
  <c r="P32" i="12"/>
  <c r="P34" i="12"/>
  <c r="O36" i="12"/>
  <c r="O38" i="12"/>
  <c r="P28" i="12"/>
  <c r="O32" i="12"/>
  <c r="P26" i="12"/>
  <c r="P36" i="12"/>
  <c r="P38" i="12"/>
  <c r="O24" i="12"/>
  <c r="P30" i="12"/>
  <c r="O34" i="12"/>
  <c r="R42" i="11"/>
  <c r="Q43" i="11"/>
  <c r="R40" i="11"/>
  <c r="Q42" i="11"/>
  <c r="Q40" i="11"/>
  <c r="R44" i="11"/>
  <c r="R45" i="11"/>
  <c r="Q45" i="11"/>
  <c r="R41" i="11"/>
  <c r="R43" i="11"/>
  <c r="Q44" i="11"/>
  <c r="Q41" i="11"/>
  <c r="R11" i="11"/>
  <c r="Q13" i="11"/>
  <c r="R15" i="11"/>
  <c r="Q21" i="11"/>
  <c r="R25" i="11"/>
  <c r="R27" i="11"/>
  <c r="R29" i="11"/>
  <c r="Q33" i="11"/>
  <c r="R37" i="11"/>
  <c r="Q39" i="11"/>
  <c r="Q11" i="11"/>
  <c r="R21" i="11"/>
  <c r="R23" i="11"/>
  <c r="Q25" i="11"/>
  <c r="Q27" i="11"/>
  <c r="R33" i="11"/>
  <c r="R35" i="11"/>
  <c r="Q37" i="11"/>
  <c r="Q17" i="11"/>
  <c r="Q19" i="11"/>
  <c r="Q31" i="11"/>
  <c r="R13" i="11"/>
  <c r="Q15" i="11"/>
  <c r="R17" i="11"/>
  <c r="R19" i="11"/>
  <c r="Q23" i="11"/>
  <c r="Q29" i="11"/>
  <c r="R31" i="11"/>
  <c r="Q35" i="11"/>
  <c r="R39" i="11"/>
  <c r="Q12" i="11"/>
  <c r="R22" i="11"/>
  <c r="R24" i="11"/>
  <c r="Q26" i="11"/>
  <c r="R34" i="11"/>
  <c r="R36" i="11"/>
  <c r="Q16" i="11"/>
  <c r="Q18" i="11"/>
  <c r="Q20" i="11"/>
  <c r="Q30" i="11"/>
  <c r="Q32" i="11"/>
  <c r="R14" i="11"/>
  <c r="R16" i="11"/>
  <c r="R18" i="11"/>
  <c r="R20" i="11"/>
  <c r="Q22" i="11"/>
  <c r="Q24" i="11"/>
  <c r="R28" i="11"/>
  <c r="R30" i="11"/>
  <c r="R32" i="11"/>
  <c r="Q34" i="11"/>
  <c r="Q36" i="11"/>
  <c r="R38" i="11"/>
  <c r="R12" i="11"/>
  <c r="Q14" i="11"/>
  <c r="R26" i="11"/>
  <c r="Q28" i="11"/>
  <c r="Q38" i="11"/>
  <c r="J44" i="11"/>
  <c r="J45" i="11"/>
  <c r="J41" i="11"/>
  <c r="J43" i="11"/>
  <c r="I43" i="11"/>
  <c r="I44" i="11"/>
  <c r="J42" i="11"/>
  <c r="I42" i="11"/>
  <c r="J40" i="11"/>
  <c r="I40" i="11"/>
  <c r="I41" i="11"/>
  <c r="I45" i="11"/>
  <c r="I17" i="11"/>
  <c r="I19" i="11"/>
  <c r="J31" i="11"/>
  <c r="J11" i="11"/>
  <c r="J13" i="11"/>
  <c r="I15" i="11"/>
  <c r="J15" i="11"/>
  <c r="I21" i="11"/>
  <c r="J27" i="11"/>
  <c r="I29" i="11"/>
  <c r="J29" i="11"/>
  <c r="I33" i="11"/>
  <c r="J39" i="11"/>
  <c r="I11" i="11"/>
  <c r="I13" i="11"/>
  <c r="J23" i="11"/>
  <c r="J25" i="11"/>
  <c r="I27" i="11"/>
  <c r="I31" i="11"/>
  <c r="I35" i="11"/>
  <c r="J37" i="11"/>
  <c r="I39" i="11"/>
  <c r="J17" i="11"/>
  <c r="J19" i="11"/>
  <c r="J21" i="11"/>
  <c r="I23" i="11"/>
  <c r="I25" i="11"/>
  <c r="J33" i="11"/>
  <c r="J35" i="11"/>
  <c r="I37" i="11"/>
  <c r="J12" i="11"/>
  <c r="I14" i="11"/>
  <c r="J14" i="11"/>
  <c r="J28" i="11"/>
  <c r="J38" i="11"/>
  <c r="I12" i="11"/>
  <c r="I16" i="11"/>
  <c r="I22" i="11"/>
  <c r="J24" i="11"/>
  <c r="J26" i="11"/>
  <c r="I26" i="11"/>
  <c r="I28" i="11"/>
  <c r="I34" i="11"/>
  <c r="I38" i="11"/>
  <c r="J18" i="11"/>
  <c r="J20" i="11"/>
  <c r="J22" i="11"/>
  <c r="I24" i="11"/>
  <c r="J30" i="11"/>
  <c r="J32" i="11"/>
  <c r="J34" i="11"/>
  <c r="J36" i="11"/>
  <c r="J16" i="11"/>
  <c r="I18" i="11"/>
  <c r="I20" i="11"/>
  <c r="I30" i="11"/>
  <c r="I32" i="11"/>
  <c r="I36" i="11"/>
  <c r="L42" i="10"/>
  <c r="K45" i="10"/>
  <c r="K40" i="10"/>
  <c r="K43" i="10"/>
  <c r="K44" i="10"/>
  <c r="L41" i="10"/>
  <c r="K42" i="10"/>
  <c r="L45" i="10"/>
  <c r="K41" i="10"/>
  <c r="L43" i="10"/>
  <c r="L44" i="10"/>
  <c r="L40" i="10"/>
  <c r="K12" i="10"/>
  <c r="K14" i="10"/>
  <c r="L16" i="10"/>
  <c r="K20" i="10"/>
  <c r="L20" i="10"/>
  <c r="L26" i="10"/>
  <c r="L28" i="10"/>
  <c r="L36" i="10"/>
  <c r="K16" i="10"/>
  <c r="L24" i="10"/>
  <c r="K26" i="10"/>
  <c r="K28" i="10"/>
  <c r="L32" i="10"/>
  <c r="L34" i="10"/>
  <c r="K36" i="10"/>
  <c r="L38" i="10"/>
  <c r="L12" i="10"/>
  <c r="K24" i="10"/>
  <c r="L30" i="10"/>
  <c r="K32" i="10"/>
  <c r="K34" i="10"/>
  <c r="K38" i="10"/>
  <c r="L14" i="10"/>
  <c r="K18" i="10"/>
  <c r="L18" i="10"/>
  <c r="K22" i="10"/>
  <c r="L22" i="10"/>
  <c r="K30" i="10"/>
  <c r="K11" i="10"/>
  <c r="L11" i="10"/>
  <c r="K15" i="10"/>
  <c r="K13" i="10"/>
  <c r="L13" i="10"/>
  <c r="L19" i="10"/>
  <c r="K19" i="10"/>
  <c r="K23" i="10"/>
  <c r="K25" i="10"/>
  <c r="K27" i="10"/>
  <c r="K29" i="10"/>
  <c r="L29" i="10"/>
  <c r="K31" i="10"/>
  <c r="L39" i="10"/>
  <c r="K17" i="10"/>
  <c r="L33" i="10"/>
  <c r="L35" i="10"/>
  <c r="K39" i="10"/>
  <c r="L21" i="10"/>
  <c r="L23" i="10"/>
  <c r="L31" i="10"/>
  <c r="L15" i="10"/>
  <c r="L17" i="10"/>
  <c r="K21" i="10"/>
  <c r="L25" i="10"/>
  <c r="L27" i="10"/>
  <c r="K33" i="10"/>
  <c r="K35" i="10"/>
  <c r="L37" i="10"/>
  <c r="K37" i="10"/>
  <c r="M45" i="9"/>
  <c r="N44" i="9"/>
  <c r="N45" i="9"/>
  <c r="M41" i="9"/>
  <c r="M44" i="9"/>
  <c r="N41" i="9"/>
  <c r="M40" i="9"/>
  <c r="N40" i="9"/>
  <c r="N43" i="9"/>
  <c r="N42" i="9"/>
  <c r="M43" i="9"/>
  <c r="M42" i="9"/>
  <c r="N14" i="9"/>
  <c r="M14" i="9"/>
  <c r="M16" i="9"/>
  <c r="N20" i="9"/>
  <c r="M20" i="9"/>
  <c r="M22" i="9"/>
  <c r="N22" i="9"/>
  <c r="N26" i="9"/>
  <c r="M26" i="9"/>
  <c r="N28" i="9"/>
  <c r="M30" i="9"/>
  <c r="M36" i="9"/>
  <c r="M38" i="9"/>
  <c r="N24" i="9"/>
  <c r="N32" i="9"/>
  <c r="M12" i="9"/>
  <c r="N18" i="9"/>
  <c r="M28" i="9"/>
  <c r="M32" i="9"/>
  <c r="M34" i="9"/>
  <c r="N34" i="9"/>
  <c r="N12" i="9"/>
  <c r="N16" i="9"/>
  <c r="M18" i="9"/>
  <c r="M24" i="9"/>
  <c r="N30" i="9"/>
  <c r="N36" i="9"/>
  <c r="N38" i="9"/>
  <c r="M13" i="9"/>
  <c r="N25" i="9"/>
  <c r="M11" i="9"/>
  <c r="N17" i="9"/>
  <c r="M19" i="9"/>
  <c r="M21" i="9"/>
  <c r="M23" i="9"/>
  <c r="M25" i="9"/>
  <c r="N27" i="9"/>
  <c r="N31" i="9"/>
  <c r="N33" i="9"/>
  <c r="M35" i="9"/>
  <c r="N39" i="9"/>
  <c r="N13" i="9"/>
  <c r="N15" i="9"/>
  <c r="M17" i="9"/>
  <c r="N23" i="9"/>
  <c r="N29" i="9"/>
  <c r="M31" i="9"/>
  <c r="M33" i="9"/>
  <c r="N37" i="9"/>
  <c r="M39" i="9"/>
  <c r="N11" i="9"/>
  <c r="M15" i="9"/>
  <c r="N19" i="9"/>
  <c r="N21" i="9"/>
  <c r="M27" i="9"/>
  <c r="M29" i="9"/>
  <c r="N35" i="9"/>
  <c r="M37" i="9"/>
  <c r="P41" i="8"/>
  <c r="P40" i="8"/>
  <c r="O42" i="8"/>
  <c r="O44" i="8"/>
  <c r="P45" i="8"/>
  <c r="O45" i="8"/>
  <c r="O41" i="8"/>
  <c r="P43" i="8"/>
  <c r="P44" i="8"/>
  <c r="O40" i="8"/>
  <c r="P42" i="8"/>
  <c r="O43" i="8"/>
  <c r="O19" i="8"/>
  <c r="O27" i="8"/>
  <c r="O29" i="8"/>
  <c r="P35" i="8"/>
  <c r="P37" i="8"/>
  <c r="O39" i="8"/>
  <c r="O11" i="8"/>
  <c r="O13" i="8"/>
  <c r="O23" i="8"/>
  <c r="O25" i="8"/>
  <c r="P31" i="8"/>
  <c r="P33" i="8"/>
  <c r="O35" i="8"/>
  <c r="O37" i="8"/>
  <c r="P13" i="8"/>
  <c r="P15" i="8"/>
  <c r="O17" i="8"/>
  <c r="P17" i="8"/>
  <c r="P21" i="8"/>
  <c r="P23" i="8"/>
  <c r="O31" i="8"/>
  <c r="O33" i="8"/>
  <c r="P39" i="8"/>
  <c r="P11" i="8"/>
  <c r="O15" i="8"/>
  <c r="P19" i="8"/>
  <c r="O21" i="8"/>
  <c r="P25" i="8"/>
  <c r="P27" i="8"/>
  <c r="P29" i="8"/>
  <c r="O20" i="8"/>
  <c r="P22" i="8"/>
  <c r="O26" i="8"/>
  <c r="P32" i="8"/>
  <c r="P36" i="8"/>
  <c r="P12" i="8"/>
  <c r="O14" i="8"/>
  <c r="P16" i="8"/>
  <c r="O18" i="8"/>
  <c r="O24" i="8"/>
  <c r="P24" i="8"/>
  <c r="O28" i="8"/>
  <c r="O32" i="8"/>
  <c r="P34" i="8"/>
  <c r="O36" i="8"/>
  <c r="O38" i="8"/>
  <c r="O16" i="8"/>
  <c r="O22" i="8"/>
  <c r="P26" i="8"/>
  <c r="P30" i="8"/>
  <c r="O34" i="8"/>
  <c r="O12" i="8"/>
  <c r="P14" i="8"/>
  <c r="P18" i="8"/>
  <c r="P20" i="8"/>
  <c r="P28" i="8"/>
  <c r="O30" i="8"/>
  <c r="P38" i="8"/>
  <c r="F13" i="18"/>
  <c r="F28" i="18"/>
  <c r="F33" i="18"/>
  <c r="F9" i="18"/>
  <c r="F23" i="18"/>
  <c r="F25" i="18"/>
  <c r="F18" i="18"/>
  <c r="F5" i="18"/>
  <c r="F32" i="18"/>
  <c r="F19" i="18"/>
  <c r="F15" i="18"/>
  <c r="F3" i="18"/>
  <c r="F26" i="18"/>
  <c r="F4" i="18"/>
  <c r="F2" i="18"/>
  <c r="F35" i="18"/>
  <c r="F17" i="18"/>
  <c r="F31" i="18"/>
  <c r="F20" i="18"/>
  <c r="F8" i="18"/>
  <c r="F36" i="18"/>
  <c r="F11" i="18"/>
  <c r="F24" i="18"/>
  <c r="F34" i="18"/>
  <c r="F21" i="18"/>
  <c r="F16" i="18"/>
  <c r="F22" i="18"/>
  <c r="F29" i="18"/>
  <c r="F10" i="18"/>
  <c r="F27" i="18"/>
  <c r="F30" i="18"/>
  <c r="F37" i="18"/>
  <c r="F14" i="18"/>
  <c r="F6" i="18"/>
  <c r="F12" i="18"/>
  <c r="F7" i="18"/>
  <c r="G21" i="18"/>
  <c r="G17" i="18"/>
  <c r="G31" i="18"/>
  <c r="G20" i="18"/>
  <c r="G8" i="18"/>
  <c r="G36" i="18"/>
  <c r="G11" i="18"/>
  <c r="G24" i="18"/>
  <c r="G34" i="18"/>
  <c r="G12" i="18"/>
  <c r="G29" i="18"/>
  <c r="G27" i="18"/>
  <c r="G14" i="18"/>
  <c r="G16" i="18"/>
  <c r="G10" i="18"/>
  <c r="G30" i="18"/>
  <c r="G37" i="18"/>
  <c r="G22" i="18"/>
  <c r="G28" i="18"/>
  <c r="G33" i="18"/>
  <c r="G9" i="18"/>
  <c r="G23" i="18"/>
  <c r="G25" i="18"/>
  <c r="G18" i="18"/>
  <c r="G5" i="18"/>
  <c r="G15" i="18"/>
  <c r="G2" i="18"/>
  <c r="G3" i="18"/>
  <c r="G32" i="18"/>
  <c r="G26" i="18"/>
  <c r="G19" i="18"/>
  <c r="G35" i="18"/>
  <c r="G4" i="18"/>
  <c r="G7" i="18"/>
  <c r="G6" i="18"/>
  <c r="G13" i="18"/>
  <c r="H41" i="15"/>
  <c r="H42" i="15"/>
  <c r="H43" i="15"/>
  <c r="H44" i="15"/>
  <c r="H45" i="15"/>
  <c r="G44" i="15"/>
  <c r="H40" i="15"/>
  <c r="G45" i="15"/>
  <c r="G41" i="15"/>
  <c r="G40" i="15"/>
  <c r="G42" i="15"/>
  <c r="G43" i="15"/>
  <c r="H15" i="15"/>
  <c r="G17" i="15"/>
  <c r="H23" i="15"/>
  <c r="G23" i="15"/>
  <c r="H25" i="15"/>
  <c r="G27" i="15"/>
  <c r="H33" i="15"/>
  <c r="G35" i="15"/>
  <c r="G37" i="15"/>
  <c r="H39" i="15"/>
  <c r="H11" i="15"/>
  <c r="H13" i="15"/>
  <c r="H21" i="15"/>
  <c r="G29" i="15"/>
  <c r="G15" i="15"/>
  <c r="H19" i="15"/>
  <c r="H37" i="15"/>
  <c r="G11" i="15"/>
  <c r="G13" i="15"/>
  <c r="H17" i="15"/>
  <c r="G21" i="15"/>
  <c r="G25" i="15"/>
  <c r="H29" i="15"/>
  <c r="G39" i="15"/>
  <c r="G19" i="15"/>
  <c r="H27" i="15"/>
  <c r="G31" i="15"/>
  <c r="H31" i="15"/>
  <c r="G33" i="15"/>
  <c r="H35" i="15"/>
  <c r="H12" i="15"/>
  <c r="G18" i="15"/>
  <c r="G28" i="15"/>
  <c r="H30" i="15"/>
  <c r="G32" i="15"/>
  <c r="G38" i="15"/>
  <c r="G12" i="15"/>
  <c r="H16" i="15"/>
  <c r="H26" i="15"/>
  <c r="H34" i="15"/>
  <c r="G36" i="15"/>
  <c r="H14" i="15"/>
  <c r="G14" i="15"/>
  <c r="G16" i="15"/>
  <c r="H20" i="15"/>
  <c r="H22" i="15"/>
  <c r="G22" i="15"/>
  <c r="H24" i="15"/>
  <c r="G24" i="15"/>
  <c r="G26" i="15"/>
  <c r="H32" i="15"/>
  <c r="G34" i="15"/>
  <c r="H36" i="15"/>
  <c r="H38" i="15"/>
  <c r="H18" i="15"/>
  <c r="G20" i="15"/>
  <c r="H28" i="15"/>
  <c r="G30" i="15"/>
  <c r="G42" i="11"/>
  <c r="H45" i="11"/>
  <c r="H40" i="11"/>
  <c r="G45" i="11"/>
  <c r="H43" i="11"/>
  <c r="H44" i="11"/>
  <c r="H41" i="11"/>
  <c r="H42" i="11"/>
  <c r="G43" i="11"/>
  <c r="G44" i="11"/>
  <c r="G41" i="11"/>
  <c r="G40" i="11"/>
  <c r="H17" i="11"/>
  <c r="H19" i="11"/>
  <c r="G23" i="11"/>
  <c r="H23" i="11"/>
  <c r="G27" i="11"/>
  <c r="H31" i="11"/>
  <c r="G35" i="11"/>
  <c r="H35" i="11"/>
  <c r="G11" i="11"/>
  <c r="G17" i="11"/>
  <c r="G19" i="11"/>
  <c r="H21" i="11"/>
  <c r="G25" i="11"/>
  <c r="H25" i="11"/>
  <c r="G31" i="11"/>
  <c r="H33" i="11"/>
  <c r="G37" i="11"/>
  <c r="H37" i="11"/>
  <c r="G13" i="11"/>
  <c r="H15" i="11"/>
  <c r="G21" i="11"/>
  <c r="H29" i="11"/>
  <c r="G33" i="11"/>
  <c r="H39" i="11"/>
  <c r="H11" i="11"/>
  <c r="H13" i="11"/>
  <c r="G15" i="11"/>
  <c r="H27" i="11"/>
  <c r="G29" i="11"/>
  <c r="G39" i="11"/>
  <c r="G12" i="11"/>
  <c r="G16" i="11"/>
  <c r="G18" i="11"/>
  <c r="G20" i="11"/>
  <c r="G28" i="11"/>
  <c r="G30" i="11"/>
  <c r="G32" i="11"/>
  <c r="G38" i="11"/>
  <c r="H14" i="11"/>
  <c r="G36" i="11"/>
  <c r="H12" i="11"/>
  <c r="G14" i="11"/>
  <c r="H26" i="11"/>
  <c r="H28" i="11"/>
  <c r="H38" i="11"/>
  <c r="H16" i="11"/>
  <c r="H18" i="11"/>
  <c r="H20" i="11"/>
  <c r="G22" i="11"/>
  <c r="H22" i="11"/>
  <c r="G24" i="11"/>
  <c r="H24" i="11"/>
  <c r="G26" i="11"/>
  <c r="H30" i="11"/>
  <c r="H32" i="11"/>
  <c r="G34" i="11"/>
  <c r="H34" i="11"/>
  <c r="H36" i="11"/>
  <c r="H42" i="7"/>
  <c r="G42" i="7"/>
  <c r="H41" i="7"/>
  <c r="H43" i="7"/>
  <c r="H45" i="7"/>
  <c r="H40" i="7"/>
  <c r="G41" i="7"/>
  <c r="G43" i="7"/>
  <c r="H44" i="7"/>
  <c r="G45" i="7"/>
  <c r="G44" i="7"/>
  <c r="G40" i="7"/>
  <c r="G36" i="7"/>
  <c r="H39" i="7"/>
  <c r="H35" i="7"/>
  <c r="G15" i="7"/>
  <c r="H11" i="7"/>
  <c r="G30" i="7"/>
  <c r="H22" i="7"/>
  <c r="G37" i="7"/>
  <c r="H33" i="7"/>
  <c r="H32" i="7"/>
  <c r="G28" i="7"/>
  <c r="G20" i="7"/>
  <c r="H20" i="7"/>
  <c r="H16" i="7"/>
  <c r="G16" i="7"/>
  <c r="G31" i="7"/>
  <c r="H31" i="7"/>
  <c r="H23" i="7"/>
  <c r="G23" i="7"/>
  <c r="H19" i="7"/>
  <c r="H30" i="7"/>
  <c r="H26" i="7"/>
  <c r="G18" i="7"/>
  <c r="H14" i="7"/>
  <c r="G33" i="7"/>
  <c r="H29" i="7"/>
  <c r="G21" i="7"/>
  <c r="H21" i="7"/>
  <c r="H17" i="7"/>
  <c r="G13" i="7"/>
  <c r="G32" i="7"/>
  <c r="G24" i="7"/>
  <c r="G35" i="7"/>
  <c r="H27" i="7"/>
  <c r="G27" i="7"/>
  <c r="H38" i="7"/>
  <c r="G22" i="7"/>
  <c r="H18" i="7"/>
  <c r="G14" i="7"/>
  <c r="H37" i="7"/>
  <c r="G29" i="7"/>
  <c r="H25" i="7"/>
  <c r="G17" i="7"/>
  <c r="H13" i="7"/>
  <c r="H28" i="7"/>
  <c r="H24" i="7"/>
  <c r="G12" i="7"/>
  <c r="G39" i="7"/>
  <c r="G19" i="7"/>
  <c r="H15" i="7"/>
  <c r="G11" i="7"/>
  <c r="G38" i="7"/>
  <c r="H34" i="7"/>
  <c r="G34" i="7"/>
  <c r="G26" i="7"/>
  <c r="G25" i="7"/>
  <c r="H36" i="7"/>
  <c r="H12" i="7"/>
  <c r="K44" i="6"/>
  <c r="L41" i="6"/>
  <c r="L45" i="6"/>
  <c r="K43" i="6"/>
  <c r="K40" i="6"/>
  <c r="L42" i="6"/>
  <c r="K42" i="6"/>
  <c r="K45" i="6"/>
  <c r="L43" i="6"/>
  <c r="L40" i="6"/>
  <c r="L44" i="6"/>
  <c r="K41" i="6"/>
  <c r="L31" i="6"/>
  <c r="L23" i="6"/>
  <c r="K15" i="6"/>
  <c r="K38" i="6"/>
  <c r="K30" i="6"/>
  <c r="L22" i="6"/>
  <c r="K39" i="6"/>
  <c r="L39" i="6"/>
  <c r="K31" i="6"/>
  <c r="K23" i="6"/>
  <c r="L38" i="6"/>
  <c r="L26" i="6"/>
  <c r="K22" i="6"/>
  <c r="L18" i="6"/>
  <c r="L14" i="6"/>
  <c r="L21" i="6"/>
  <c r="K13" i="6"/>
  <c r="L34" i="6"/>
  <c r="K18" i="6"/>
  <c r="K14" i="6"/>
  <c r="L15" i="6"/>
  <c r="K34" i="6"/>
  <c r="L30" i="6"/>
  <c r="K26" i="6"/>
  <c r="K33" i="6"/>
  <c r="L13" i="6"/>
  <c r="K37" i="6"/>
  <c r="L24" i="6"/>
  <c r="L12" i="6"/>
  <c r="K25" i="6"/>
  <c r="K17" i="6"/>
  <c r="L36" i="6"/>
  <c r="K32" i="6"/>
  <c r="K24" i="6"/>
  <c r="L16" i="6"/>
  <c r="K16" i="6"/>
  <c r="L33" i="6"/>
  <c r="L37" i="6"/>
  <c r="L29" i="6"/>
  <c r="K36" i="6"/>
  <c r="L20" i="6"/>
  <c r="K12" i="6"/>
  <c r="K21" i="6"/>
  <c r="K29" i="6"/>
  <c r="L25" i="6"/>
  <c r="L17" i="6"/>
  <c r="L32" i="6"/>
  <c r="L28" i="6"/>
  <c r="K28" i="6"/>
  <c r="K20" i="6"/>
  <c r="L35" i="6"/>
  <c r="K19" i="6"/>
  <c r="K11" i="6"/>
  <c r="K27" i="6"/>
  <c r="L11" i="6"/>
  <c r="K35" i="6"/>
  <c r="L27" i="6"/>
  <c r="L19" i="6"/>
  <c r="N40" i="16"/>
  <c r="N41" i="16"/>
  <c r="N42" i="16"/>
  <c r="M43" i="16"/>
  <c r="M44" i="16"/>
  <c r="N45" i="16"/>
  <c r="M42" i="16"/>
  <c r="M45" i="16"/>
  <c r="N43" i="16"/>
  <c r="N44" i="16"/>
  <c r="M40" i="16"/>
  <c r="M41" i="16"/>
  <c r="M11" i="16"/>
  <c r="N15" i="16"/>
  <c r="M17" i="16"/>
  <c r="M21" i="16"/>
  <c r="N23" i="16"/>
  <c r="M23" i="16"/>
  <c r="M25" i="16"/>
  <c r="N29" i="16"/>
  <c r="N31" i="16"/>
  <c r="N33" i="16"/>
  <c r="M15" i="16"/>
  <c r="N21" i="16"/>
  <c r="N27" i="16"/>
  <c r="M29" i="16"/>
  <c r="M31" i="16"/>
  <c r="M33" i="16"/>
  <c r="N35" i="16"/>
  <c r="M37" i="16"/>
  <c r="N39" i="16"/>
  <c r="N11" i="16"/>
  <c r="N13" i="16"/>
  <c r="M13" i="16"/>
  <c r="N19" i="16"/>
  <c r="M19" i="16"/>
  <c r="M27" i="16"/>
  <c r="N37" i="16"/>
  <c r="M39" i="16"/>
  <c r="N17" i="16"/>
  <c r="N25" i="16"/>
  <c r="M35" i="16"/>
  <c r="N32" i="16"/>
  <c r="M12" i="16"/>
  <c r="N16" i="16"/>
  <c r="M18" i="16"/>
  <c r="N22" i="16"/>
  <c r="M24" i="16"/>
  <c r="N24" i="16"/>
  <c r="M26" i="16"/>
  <c r="M28" i="16"/>
  <c r="N30" i="16"/>
  <c r="M32" i="16"/>
  <c r="M34" i="16"/>
  <c r="N14" i="16"/>
  <c r="M16" i="16"/>
  <c r="N20" i="16"/>
  <c r="M22" i="16"/>
  <c r="N28" i="16"/>
  <c r="M30" i="16"/>
  <c r="N38" i="16"/>
  <c r="N12" i="16"/>
  <c r="M14" i="16"/>
  <c r="N18" i="16"/>
  <c r="M20" i="16"/>
  <c r="N26" i="16"/>
  <c r="N34" i="16"/>
  <c r="N36" i="16"/>
  <c r="M36" i="16"/>
  <c r="M38" i="16"/>
  <c r="P44" i="15"/>
  <c r="P42" i="15"/>
  <c r="O45" i="15"/>
  <c r="O43" i="15"/>
  <c r="O41" i="15"/>
  <c r="P43" i="15"/>
  <c r="O42" i="15"/>
  <c r="O44" i="15"/>
  <c r="P40" i="15"/>
  <c r="P45" i="15"/>
  <c r="P41" i="15"/>
  <c r="O40" i="15"/>
  <c r="P11" i="15"/>
  <c r="O13" i="15"/>
  <c r="P19" i="15"/>
  <c r="O21" i="15"/>
  <c r="P29" i="15"/>
  <c r="O31" i="15"/>
  <c r="O35" i="15"/>
  <c r="O39" i="15"/>
  <c r="P15" i="15"/>
  <c r="O19" i="15"/>
  <c r="O23" i="15"/>
  <c r="O25" i="15"/>
  <c r="P27" i="15"/>
  <c r="P39" i="15"/>
  <c r="O11" i="15"/>
  <c r="O17" i="15"/>
  <c r="P25" i="15"/>
  <c r="O29" i="15"/>
  <c r="P33" i="15"/>
  <c r="P13" i="15"/>
  <c r="P21" i="15"/>
  <c r="P23" i="15"/>
  <c r="O27" i="15"/>
  <c r="P31" i="15"/>
  <c r="O33" i="15"/>
  <c r="P35" i="15"/>
  <c r="P37" i="15"/>
  <c r="O15" i="15"/>
  <c r="P17" i="15"/>
  <c r="O37" i="15"/>
  <c r="P14" i="15"/>
  <c r="P16" i="15"/>
  <c r="O16" i="15"/>
  <c r="P22" i="15"/>
  <c r="P24" i="15"/>
  <c r="P26" i="15"/>
  <c r="O26" i="15"/>
  <c r="P32" i="15"/>
  <c r="P34" i="15"/>
  <c r="O34" i="15"/>
  <c r="P36" i="15"/>
  <c r="O36" i="15"/>
  <c r="O14" i="15"/>
  <c r="P18" i="15"/>
  <c r="P20" i="15"/>
  <c r="O20" i="15"/>
  <c r="O22" i="15"/>
  <c r="O24" i="15"/>
  <c r="O30" i="15"/>
  <c r="P12" i="15"/>
  <c r="O18" i="15"/>
  <c r="P28" i="15"/>
  <c r="P38" i="15"/>
  <c r="O12" i="15"/>
  <c r="O28" i="15"/>
  <c r="P30" i="15"/>
  <c r="O32" i="15"/>
  <c r="O38" i="15"/>
  <c r="R43" i="14"/>
  <c r="R45" i="14"/>
  <c r="R42" i="14"/>
  <c r="R44" i="14"/>
  <c r="R40" i="14"/>
  <c r="R41" i="14"/>
  <c r="Q40" i="14"/>
  <c r="Q41" i="14"/>
  <c r="Q42" i="14"/>
  <c r="Q43" i="14"/>
  <c r="Q45" i="14"/>
  <c r="Q44" i="14"/>
  <c r="Q14" i="14"/>
  <c r="Q18" i="14"/>
  <c r="Q26" i="14"/>
  <c r="Q30" i="14"/>
  <c r="Q32" i="14"/>
  <c r="R36" i="14"/>
  <c r="R12" i="14"/>
  <c r="Q24" i="14"/>
  <c r="R34" i="14"/>
  <c r="Q36" i="14"/>
  <c r="Q12" i="14"/>
  <c r="R14" i="14"/>
  <c r="R20" i="14"/>
  <c r="R22" i="14"/>
  <c r="R26" i="14"/>
  <c r="R30" i="14"/>
  <c r="R32" i="14"/>
  <c r="Q34" i="14"/>
  <c r="R38" i="14"/>
  <c r="R16" i="14"/>
  <c r="Q16" i="14"/>
  <c r="R18" i="14"/>
  <c r="Q20" i="14"/>
  <c r="Q22" i="14"/>
  <c r="R24" i="14"/>
  <c r="R28" i="14"/>
  <c r="Q28" i="14"/>
  <c r="Q38" i="14"/>
  <c r="Q11" i="14"/>
  <c r="R13" i="14"/>
  <c r="R17" i="14"/>
  <c r="R19" i="14"/>
  <c r="Q21" i="14"/>
  <c r="Q29" i="14"/>
  <c r="Q31" i="14"/>
  <c r="R37" i="14"/>
  <c r="Q39" i="14"/>
  <c r="Q15" i="14"/>
  <c r="Q17" i="14"/>
  <c r="Q25" i="14"/>
  <c r="Q27" i="14"/>
  <c r="Q37" i="14"/>
  <c r="Q13" i="14"/>
  <c r="R23" i="14"/>
  <c r="R33" i="14"/>
  <c r="R35" i="14"/>
  <c r="R11" i="14"/>
  <c r="R15" i="14"/>
  <c r="Q19" i="14"/>
  <c r="R21" i="14"/>
  <c r="Q23" i="14"/>
  <c r="R25" i="14"/>
  <c r="R27" i="14"/>
  <c r="R29" i="14"/>
  <c r="R31" i="14"/>
  <c r="Q33" i="14"/>
  <c r="Q35" i="14"/>
  <c r="R39" i="14"/>
  <c r="J41" i="14"/>
  <c r="J45" i="14"/>
  <c r="I44" i="14"/>
  <c r="I43" i="14"/>
  <c r="I41" i="14"/>
  <c r="J40" i="14"/>
  <c r="I42" i="14"/>
  <c r="I40" i="14"/>
  <c r="J42" i="14"/>
  <c r="J43" i="14"/>
  <c r="J44" i="14"/>
  <c r="I45" i="14"/>
  <c r="I12" i="14"/>
  <c r="I16" i="14"/>
  <c r="J18" i="14"/>
  <c r="J20" i="14"/>
  <c r="J22" i="14"/>
  <c r="I22" i="14"/>
  <c r="J24" i="14"/>
  <c r="I26" i="14"/>
  <c r="I28" i="14"/>
  <c r="I30" i="14"/>
  <c r="I32" i="14"/>
  <c r="I34" i="14"/>
  <c r="J38" i="14"/>
  <c r="J14" i="14"/>
  <c r="J16" i="14"/>
  <c r="I18" i="14"/>
  <c r="I20" i="14"/>
  <c r="J28" i="14"/>
  <c r="I38" i="14"/>
  <c r="J36" i="14"/>
  <c r="J12" i="14"/>
  <c r="I14" i="14"/>
  <c r="I24" i="14"/>
  <c r="J26" i="14"/>
  <c r="J30" i="14"/>
  <c r="J32" i="14"/>
  <c r="J34" i="14"/>
  <c r="I36" i="14"/>
  <c r="I13" i="14"/>
  <c r="I15" i="14"/>
  <c r="J21" i="14"/>
  <c r="J23" i="14"/>
  <c r="I25" i="14"/>
  <c r="I27" i="14"/>
  <c r="J33" i="14"/>
  <c r="J35" i="14"/>
  <c r="J11" i="14"/>
  <c r="J13" i="14"/>
  <c r="J17" i="14"/>
  <c r="J19" i="14"/>
  <c r="I21" i="14"/>
  <c r="I23" i="14"/>
  <c r="J29" i="14"/>
  <c r="J31" i="14"/>
  <c r="I31" i="14"/>
  <c r="I33" i="14"/>
  <c r="I35" i="14"/>
  <c r="J39" i="14"/>
  <c r="I39" i="14"/>
  <c r="I11" i="14"/>
  <c r="J15" i="14"/>
  <c r="I17" i="14"/>
  <c r="I19" i="14"/>
  <c r="J25" i="14"/>
  <c r="J27" i="14"/>
  <c r="I29" i="14"/>
  <c r="J37" i="14"/>
  <c r="I37" i="14"/>
  <c r="L40" i="13"/>
  <c r="L41" i="13"/>
  <c r="L43" i="13"/>
  <c r="K44" i="13"/>
  <c r="L45" i="13"/>
  <c r="K41" i="13"/>
  <c r="K43" i="13"/>
  <c r="K45" i="13"/>
  <c r="L42" i="13"/>
  <c r="K42" i="13"/>
  <c r="L44" i="13"/>
  <c r="K40" i="13"/>
  <c r="L20" i="13"/>
  <c r="K12" i="13"/>
  <c r="K16" i="13"/>
  <c r="K20" i="13"/>
  <c r="L22" i="13"/>
  <c r="L26" i="13"/>
  <c r="L30" i="13"/>
  <c r="L32" i="13"/>
  <c r="K32" i="13"/>
  <c r="L34" i="13"/>
  <c r="K34" i="13"/>
  <c r="L38" i="13"/>
  <c r="L14" i="13"/>
  <c r="L24" i="13"/>
  <c r="K26" i="13"/>
  <c r="L28" i="13"/>
  <c r="K30" i="13"/>
  <c r="L12" i="13"/>
  <c r="L16" i="13"/>
  <c r="L18" i="13"/>
  <c r="K22" i="13"/>
  <c r="K24" i="13"/>
  <c r="K28" i="13"/>
  <c r="L36" i="13"/>
  <c r="K38" i="13"/>
  <c r="K14" i="13"/>
  <c r="K18" i="13"/>
  <c r="K36" i="13"/>
  <c r="L13" i="13"/>
  <c r="K15" i="13"/>
  <c r="L21" i="13"/>
  <c r="L31" i="13"/>
  <c r="K33" i="13"/>
  <c r="L37" i="13"/>
  <c r="K39" i="13"/>
  <c r="L11" i="13"/>
  <c r="K13" i="13"/>
  <c r="L17" i="13"/>
  <c r="L23" i="13"/>
  <c r="L29" i="13"/>
  <c r="K31" i="13"/>
  <c r="K37" i="13"/>
  <c r="K11" i="13"/>
  <c r="L19" i="13"/>
  <c r="K21" i="13"/>
  <c r="K23" i="13"/>
  <c r="L27" i="13"/>
  <c r="K29" i="13"/>
  <c r="L35" i="13"/>
  <c r="L15" i="13"/>
  <c r="K17" i="13"/>
  <c r="K19" i="13"/>
  <c r="L25" i="13"/>
  <c r="K25" i="13"/>
  <c r="K27" i="13"/>
  <c r="L33" i="13"/>
  <c r="K35" i="13"/>
  <c r="L39" i="13"/>
  <c r="M40" i="12"/>
  <c r="N44" i="12"/>
  <c r="M42" i="12"/>
  <c r="M44" i="12"/>
  <c r="N40" i="12"/>
  <c r="N43" i="12"/>
  <c r="N45" i="12"/>
  <c r="M43" i="12"/>
  <c r="M45" i="12"/>
  <c r="M41" i="12"/>
  <c r="N42" i="12"/>
  <c r="N41" i="12"/>
  <c r="M11" i="12"/>
  <c r="N15" i="12"/>
  <c r="M17" i="12"/>
  <c r="M19" i="12"/>
  <c r="N23" i="12"/>
  <c r="M23" i="12"/>
  <c r="M25" i="12"/>
  <c r="N29" i="12"/>
  <c r="N31" i="12"/>
  <c r="N33" i="12"/>
  <c r="M15" i="12"/>
  <c r="N21" i="12"/>
  <c r="N27" i="12"/>
  <c r="M29" i="12"/>
  <c r="M31" i="12"/>
  <c r="M33" i="12"/>
  <c r="N11" i="12"/>
  <c r="N13" i="12"/>
  <c r="M13" i="12"/>
  <c r="N17" i="12"/>
  <c r="N19" i="12"/>
  <c r="M21" i="12"/>
  <c r="N25" i="12"/>
  <c r="M27" i="12"/>
  <c r="N39" i="12"/>
  <c r="M35" i="12"/>
  <c r="N35" i="12"/>
  <c r="M37" i="12"/>
  <c r="N37" i="12"/>
  <c r="M39" i="12"/>
  <c r="M12" i="12"/>
  <c r="N16" i="12"/>
  <c r="M18" i="12"/>
  <c r="N18" i="12"/>
  <c r="N22" i="12"/>
  <c r="M24" i="12"/>
  <c r="M28" i="12"/>
  <c r="N30" i="12"/>
  <c r="M32" i="12"/>
  <c r="M34" i="12"/>
  <c r="N34" i="12"/>
  <c r="M38" i="12"/>
  <c r="N14" i="12"/>
  <c r="M16" i="12"/>
  <c r="N20" i="12"/>
  <c r="M22" i="12"/>
  <c r="N12" i="12"/>
  <c r="M14" i="12"/>
  <c r="M20" i="12"/>
  <c r="N26" i="12"/>
  <c r="N38" i="12"/>
  <c r="M30" i="12"/>
  <c r="N24" i="12"/>
  <c r="N32" i="12"/>
  <c r="N36" i="12"/>
  <c r="N28" i="12"/>
  <c r="M26" i="12"/>
  <c r="M36" i="12"/>
  <c r="P44" i="11"/>
  <c r="O45" i="11"/>
  <c r="P41" i="11"/>
  <c r="P43" i="11"/>
  <c r="O44" i="11"/>
  <c r="O41" i="11"/>
  <c r="P42" i="11"/>
  <c r="P40" i="11"/>
  <c r="O40" i="11"/>
  <c r="O42" i="11"/>
  <c r="P45" i="11"/>
  <c r="O43" i="11"/>
  <c r="P11" i="11"/>
  <c r="P15" i="11"/>
  <c r="O19" i="11"/>
  <c r="O21" i="11"/>
  <c r="P25" i="11"/>
  <c r="P29" i="11"/>
  <c r="O31" i="11"/>
  <c r="O33" i="11"/>
  <c r="P37" i="11"/>
  <c r="P13" i="11"/>
  <c r="O13" i="11"/>
  <c r="O15" i="11"/>
  <c r="O29" i="11"/>
  <c r="P39" i="11"/>
  <c r="O39" i="11"/>
  <c r="O11" i="11"/>
  <c r="P17" i="11"/>
  <c r="P23" i="11"/>
  <c r="O27" i="11"/>
  <c r="P35" i="11"/>
  <c r="O17" i="11"/>
  <c r="P19" i="11"/>
  <c r="P21" i="11"/>
  <c r="O23" i="11"/>
  <c r="O25" i="11"/>
  <c r="P27" i="11"/>
  <c r="P31" i="11"/>
  <c r="P33" i="11"/>
  <c r="O35" i="11"/>
  <c r="O37" i="11"/>
  <c r="P14" i="11"/>
  <c r="P28" i="11"/>
  <c r="P38" i="11"/>
  <c r="O12" i="11"/>
  <c r="P18" i="11"/>
  <c r="O20" i="11"/>
  <c r="P22" i="11"/>
  <c r="P24" i="11"/>
  <c r="O26" i="11"/>
  <c r="P30" i="11"/>
  <c r="P32" i="11"/>
  <c r="P34" i="11"/>
  <c r="P36" i="11"/>
  <c r="P16" i="11"/>
  <c r="O18" i="11"/>
  <c r="P20" i="11"/>
  <c r="O22" i="11"/>
  <c r="O24" i="11"/>
  <c r="P26" i="11"/>
  <c r="O30" i="11"/>
  <c r="O32" i="11"/>
  <c r="O34" i="11"/>
  <c r="O36" i="11"/>
  <c r="P12" i="11"/>
  <c r="O14" i="11"/>
  <c r="O16" i="11"/>
  <c r="O28" i="11"/>
  <c r="O38" i="11"/>
  <c r="Q43" i="10"/>
  <c r="Q44" i="10"/>
  <c r="Q45" i="10"/>
  <c r="R41" i="10"/>
  <c r="Q41" i="10"/>
  <c r="Q42" i="10"/>
  <c r="R43" i="10"/>
  <c r="R40" i="10"/>
  <c r="R42" i="10"/>
  <c r="R44" i="10"/>
  <c r="R45" i="10"/>
  <c r="Q40" i="10"/>
  <c r="Q14" i="10"/>
  <c r="Q18" i="10"/>
  <c r="Q26" i="10"/>
  <c r="Q30" i="10"/>
  <c r="R32" i="10"/>
  <c r="R12" i="10"/>
  <c r="R14" i="10"/>
  <c r="Q24" i="10"/>
  <c r="R26" i="10"/>
  <c r="Q34" i="10"/>
  <c r="Q38" i="10"/>
  <c r="Q12" i="10"/>
  <c r="Q16" i="10"/>
  <c r="R20" i="10"/>
  <c r="R22" i="10"/>
  <c r="R24" i="10"/>
  <c r="Q28" i="10"/>
  <c r="R30" i="10"/>
  <c r="Q32" i="10"/>
  <c r="R16" i="10"/>
  <c r="R18" i="10"/>
  <c r="Q20" i="10"/>
  <c r="Q22" i="10"/>
  <c r="R28" i="10"/>
  <c r="R34" i="10"/>
  <c r="Q36" i="10"/>
  <c r="R36" i="10"/>
  <c r="R38" i="10"/>
  <c r="Q15" i="10"/>
  <c r="Q17" i="10"/>
  <c r="R11" i="10"/>
  <c r="R13" i="10"/>
  <c r="R15" i="10"/>
  <c r="Q25" i="10"/>
  <c r="Q27" i="10"/>
  <c r="R31" i="10"/>
  <c r="Q33" i="10"/>
  <c r="Q39" i="10"/>
  <c r="Q11" i="10"/>
  <c r="R19" i="10"/>
  <c r="Q19" i="10"/>
  <c r="R23" i="10"/>
  <c r="R25" i="10"/>
  <c r="R27" i="10"/>
  <c r="Q13" i="10"/>
  <c r="R21" i="10"/>
  <c r="Q23" i="10"/>
  <c r="R29" i="10"/>
  <c r="Q31" i="10"/>
  <c r="Q35" i="10"/>
  <c r="R37" i="10"/>
  <c r="R39" i="10"/>
  <c r="R17" i="10"/>
  <c r="Q21" i="10"/>
  <c r="Q29" i="10"/>
  <c r="R33" i="10"/>
  <c r="R35" i="10"/>
  <c r="Q37" i="10"/>
  <c r="I41" i="10"/>
  <c r="I42" i="10"/>
  <c r="J40" i="10"/>
  <c r="J44" i="10"/>
  <c r="J45" i="10"/>
  <c r="I40" i="10"/>
  <c r="J43" i="10"/>
  <c r="I44" i="10"/>
  <c r="J41" i="10"/>
  <c r="J42" i="10"/>
  <c r="I43" i="10"/>
  <c r="I45" i="10"/>
  <c r="I12" i="10"/>
  <c r="J18" i="10"/>
  <c r="J20" i="10"/>
  <c r="J22" i="10"/>
  <c r="I22" i="10"/>
  <c r="I26" i="10"/>
  <c r="I30" i="10"/>
  <c r="I32" i="10"/>
  <c r="I34" i="10"/>
  <c r="J38" i="10"/>
  <c r="J14" i="10"/>
  <c r="J16" i="10"/>
  <c r="I18" i="10"/>
  <c r="I20" i="10"/>
  <c r="J28" i="10"/>
  <c r="J34" i="10"/>
  <c r="I36" i="10"/>
  <c r="I14" i="10"/>
  <c r="J26" i="10"/>
  <c r="J36" i="10"/>
  <c r="J12" i="10"/>
  <c r="I16" i="10"/>
  <c r="I24" i="10"/>
  <c r="J24" i="10"/>
  <c r="I28" i="10"/>
  <c r="J30" i="10"/>
  <c r="J32" i="10"/>
  <c r="I38" i="10"/>
  <c r="J11" i="10"/>
  <c r="J17" i="10"/>
  <c r="J19" i="10"/>
  <c r="I15" i="10"/>
  <c r="I11" i="10"/>
  <c r="J15" i="10"/>
  <c r="I19" i="10"/>
  <c r="I21" i="10"/>
  <c r="I23" i="10"/>
  <c r="J29" i="10"/>
  <c r="I31" i="10"/>
  <c r="I35" i="10"/>
  <c r="J37" i="10"/>
  <c r="I39" i="10"/>
  <c r="I13" i="10"/>
  <c r="J25" i="10"/>
  <c r="J27" i="10"/>
  <c r="I29" i="10"/>
  <c r="J33" i="10"/>
  <c r="J35" i="10"/>
  <c r="I37" i="10"/>
  <c r="I17" i="10"/>
  <c r="I25" i="10"/>
  <c r="I27" i="10"/>
  <c r="J31" i="10"/>
  <c r="J13" i="10"/>
  <c r="J21" i="10"/>
  <c r="J23" i="10"/>
  <c r="I33" i="10"/>
  <c r="J39" i="10"/>
  <c r="K42" i="9"/>
  <c r="K40" i="9"/>
  <c r="L43" i="9"/>
  <c r="K43" i="9"/>
  <c r="L45" i="9"/>
  <c r="L41" i="9"/>
  <c r="K44" i="9"/>
  <c r="L44" i="9"/>
  <c r="K45" i="9"/>
  <c r="L42" i="9"/>
  <c r="L40" i="9"/>
  <c r="K41" i="9"/>
  <c r="L18" i="9"/>
  <c r="K18" i="9"/>
  <c r="K24" i="9"/>
  <c r="L28" i="9"/>
  <c r="K32" i="9"/>
  <c r="K34" i="9"/>
  <c r="L12" i="9"/>
  <c r="K16" i="9"/>
  <c r="K28" i="9"/>
  <c r="L30" i="9"/>
  <c r="L38" i="9"/>
  <c r="K12" i="9"/>
  <c r="L14" i="9"/>
  <c r="L20" i="9"/>
  <c r="L24" i="9"/>
  <c r="K30" i="9"/>
  <c r="K36" i="9"/>
  <c r="L36" i="9"/>
  <c r="K38" i="9"/>
  <c r="K14" i="9"/>
  <c r="L16" i="9"/>
  <c r="K20" i="9"/>
  <c r="K22" i="9"/>
  <c r="L22" i="9"/>
  <c r="L26" i="9"/>
  <c r="K26" i="9"/>
  <c r="L32" i="9"/>
  <c r="L34" i="9"/>
  <c r="K21" i="9"/>
  <c r="K23" i="9"/>
  <c r="K29" i="9"/>
  <c r="K31" i="9"/>
  <c r="K33" i="9"/>
  <c r="K37" i="9"/>
  <c r="L37" i="9"/>
  <c r="L13" i="9"/>
  <c r="K13" i="9"/>
  <c r="K15" i="9"/>
  <c r="L25" i="9"/>
  <c r="K27" i="9"/>
  <c r="L35" i="9"/>
  <c r="K39" i="9"/>
  <c r="L11" i="9"/>
  <c r="K17" i="9"/>
  <c r="L19" i="9"/>
  <c r="L21" i="9"/>
  <c r="K35" i="9"/>
  <c r="K11" i="9"/>
  <c r="L15" i="9"/>
  <c r="L17" i="9"/>
  <c r="K19" i="9"/>
  <c r="L23" i="9"/>
  <c r="K25" i="9"/>
  <c r="L27" i="9"/>
  <c r="L29" i="9"/>
  <c r="L31" i="9"/>
  <c r="L33" i="9"/>
  <c r="L39" i="9"/>
  <c r="N40" i="8"/>
  <c r="M41" i="8"/>
  <c r="N43" i="8"/>
  <c r="M44" i="8"/>
  <c r="M40" i="8"/>
  <c r="M43" i="8"/>
  <c r="N42" i="8"/>
  <c r="N45" i="8"/>
  <c r="N41" i="8"/>
  <c r="N44" i="8"/>
  <c r="M45" i="8"/>
  <c r="M42" i="8"/>
  <c r="M11" i="8"/>
  <c r="N15" i="8"/>
  <c r="M17" i="8"/>
  <c r="N19" i="8"/>
  <c r="M21" i="8"/>
  <c r="M23" i="8"/>
  <c r="N11" i="8"/>
  <c r="N13" i="8"/>
  <c r="M19" i="8"/>
  <c r="N25" i="8"/>
  <c r="M29" i="8"/>
  <c r="N31" i="8"/>
  <c r="N33" i="8"/>
  <c r="M35" i="8"/>
  <c r="M37" i="8"/>
  <c r="N39" i="8"/>
  <c r="M13" i="8"/>
  <c r="N17" i="8"/>
  <c r="N23" i="8"/>
  <c r="M25" i="8"/>
  <c r="N27" i="8"/>
  <c r="N35" i="8"/>
  <c r="N37" i="8"/>
  <c r="M39" i="8"/>
  <c r="M15" i="8"/>
  <c r="N21" i="8"/>
  <c r="M27" i="8"/>
  <c r="N29" i="8"/>
  <c r="M31" i="8"/>
  <c r="M33" i="8"/>
  <c r="M12" i="8"/>
  <c r="M16" i="8"/>
  <c r="M20" i="8"/>
  <c r="M22" i="8"/>
  <c r="M28" i="8"/>
  <c r="M30" i="8"/>
  <c r="N12" i="8"/>
  <c r="M14" i="8"/>
  <c r="N16" i="8"/>
  <c r="N18" i="8"/>
  <c r="N20" i="8"/>
  <c r="M32" i="8"/>
  <c r="M36" i="8"/>
  <c r="N38" i="8"/>
  <c r="M18" i="8"/>
  <c r="N22" i="8"/>
  <c r="N24" i="8"/>
  <c r="N26" i="8"/>
  <c r="N30" i="8"/>
  <c r="N32" i="8"/>
  <c r="N34" i="8"/>
  <c r="M34" i="8"/>
  <c r="N36" i="8"/>
  <c r="M38" i="8"/>
  <c r="N14" i="8"/>
  <c r="M24" i="8"/>
  <c r="M26" i="8"/>
  <c r="N28" i="8"/>
  <c r="N35" i="18"/>
  <c r="N28" i="18"/>
  <c r="N33" i="18"/>
  <c r="N9" i="18"/>
  <c r="N23" i="18"/>
  <c r="N25" i="18"/>
  <c r="N18" i="18"/>
  <c r="N5" i="18"/>
  <c r="N21" i="18"/>
  <c r="N32" i="18"/>
  <c r="N19" i="18"/>
  <c r="N15" i="18"/>
  <c r="N3" i="18"/>
  <c r="N26" i="18"/>
  <c r="N4" i="18"/>
  <c r="N2" i="18"/>
  <c r="N29" i="18"/>
  <c r="N27" i="18"/>
  <c r="N14" i="18"/>
  <c r="N16" i="18"/>
  <c r="N10" i="18"/>
  <c r="N30" i="18"/>
  <c r="N37" i="18"/>
  <c r="N22" i="18"/>
  <c r="N17" i="18"/>
  <c r="N36" i="18"/>
  <c r="N31" i="18"/>
  <c r="N11" i="18"/>
  <c r="N20" i="18"/>
  <c r="N24" i="18"/>
  <c r="N8" i="18"/>
  <c r="N34" i="18"/>
  <c r="N7" i="18"/>
  <c r="N6" i="18"/>
  <c r="N12" i="18"/>
  <c r="N13" i="18"/>
  <c r="Q28" i="18"/>
  <c r="Q33" i="18"/>
  <c r="Q9" i="18"/>
  <c r="Q23" i="18"/>
  <c r="Q25" i="18"/>
  <c r="Q18" i="18"/>
  <c r="Q5" i="18"/>
  <c r="Q21" i="18"/>
  <c r="Q32" i="18"/>
  <c r="Q19" i="18"/>
  <c r="Q15" i="18"/>
  <c r="Q3" i="18"/>
  <c r="Q26" i="18"/>
  <c r="Q4" i="18"/>
  <c r="Q2" i="18"/>
  <c r="Q22" i="18"/>
  <c r="Q29" i="18"/>
  <c r="Q27" i="18"/>
  <c r="Q14" i="18"/>
  <c r="Q16" i="18"/>
  <c r="Q10" i="18"/>
  <c r="Q30" i="18"/>
  <c r="Q37" i="18"/>
  <c r="Q35" i="18"/>
  <c r="Q31" i="18"/>
  <c r="Q11" i="18"/>
  <c r="Q20" i="18"/>
  <c r="Q24" i="18"/>
  <c r="Q8" i="18"/>
  <c r="Q34" i="18"/>
  <c r="Q17" i="18"/>
  <c r="Q36" i="18"/>
  <c r="Q7" i="18"/>
  <c r="Q13" i="18"/>
  <c r="Q6" i="18"/>
  <c r="Q12" i="18"/>
  <c r="M17" i="18"/>
  <c r="M31" i="18"/>
  <c r="M20" i="18"/>
  <c r="M8" i="18"/>
  <c r="M36" i="18"/>
  <c r="M11" i="18"/>
  <c r="M24" i="18"/>
  <c r="M34" i="18"/>
  <c r="M22" i="18"/>
  <c r="M29" i="18"/>
  <c r="M27" i="18"/>
  <c r="M14" i="18"/>
  <c r="M16" i="18"/>
  <c r="M10" i="18"/>
  <c r="M30" i="18"/>
  <c r="M37" i="18"/>
  <c r="M35" i="18"/>
  <c r="M32" i="18"/>
  <c r="M19" i="18"/>
  <c r="M15" i="18"/>
  <c r="M3" i="18"/>
  <c r="M26" i="18"/>
  <c r="M4" i="18"/>
  <c r="M2" i="18"/>
  <c r="M7" i="18"/>
  <c r="M28" i="18"/>
  <c r="M25" i="18"/>
  <c r="M33" i="18"/>
  <c r="M18" i="18"/>
  <c r="M9" i="18"/>
  <c r="M5" i="18"/>
  <c r="M23" i="18"/>
  <c r="M21" i="18"/>
  <c r="M13" i="18"/>
  <c r="M6" i="18"/>
  <c r="M12" i="18"/>
  <c r="H40" i="14"/>
  <c r="G40" i="14"/>
  <c r="H41" i="14"/>
  <c r="G41" i="14"/>
  <c r="H42" i="14"/>
  <c r="H43" i="14"/>
  <c r="H44" i="14"/>
  <c r="H45" i="14"/>
  <c r="G42" i="14"/>
  <c r="G43" i="14"/>
  <c r="G44" i="14"/>
  <c r="G45" i="14"/>
  <c r="G12" i="14"/>
  <c r="G16" i="14"/>
  <c r="H20" i="14"/>
  <c r="H24" i="14"/>
  <c r="G28" i="14"/>
  <c r="H34" i="14"/>
  <c r="H36" i="14"/>
  <c r="H12" i="14"/>
  <c r="H22" i="14"/>
  <c r="G24" i="14"/>
  <c r="H30" i="14"/>
  <c r="H32" i="14"/>
  <c r="G34" i="14"/>
  <c r="G36" i="14"/>
  <c r="H14" i="14"/>
  <c r="G18" i="14"/>
  <c r="H26" i="14"/>
  <c r="H38" i="14"/>
  <c r="G14" i="14"/>
  <c r="H16" i="14"/>
  <c r="H18" i="14"/>
  <c r="G20" i="14"/>
  <c r="G22" i="14"/>
  <c r="G26" i="14"/>
  <c r="H28" i="14"/>
  <c r="G30" i="14"/>
  <c r="G32" i="14"/>
  <c r="G38" i="14"/>
  <c r="G11" i="14"/>
  <c r="G15" i="14"/>
  <c r="H17" i="14"/>
  <c r="H19" i="14"/>
  <c r="G21" i="14"/>
  <c r="G25" i="14"/>
  <c r="G27" i="14"/>
  <c r="G29" i="14"/>
  <c r="G31" i="14"/>
  <c r="H37" i="14"/>
  <c r="H11" i="14"/>
  <c r="H13" i="14"/>
  <c r="G23" i="14"/>
  <c r="H29" i="14"/>
  <c r="G33" i="14"/>
  <c r="H35" i="14"/>
  <c r="G37" i="14"/>
  <c r="G13" i="14"/>
  <c r="H21" i="14"/>
  <c r="H23" i="14"/>
  <c r="H31" i="14"/>
  <c r="H33" i="14"/>
  <c r="G35" i="14"/>
  <c r="H39" i="14"/>
  <c r="G39" i="14"/>
  <c r="H15" i="14"/>
  <c r="G17" i="14"/>
  <c r="G19" i="14"/>
  <c r="H25" i="14"/>
  <c r="H27" i="14"/>
  <c r="G43" i="10"/>
  <c r="G44" i="10"/>
  <c r="G45" i="10"/>
  <c r="H41" i="10"/>
  <c r="G42" i="10"/>
  <c r="H43" i="10"/>
  <c r="H44" i="10"/>
  <c r="G41" i="10"/>
  <c r="H42" i="10"/>
  <c r="H45" i="10"/>
  <c r="H40" i="10"/>
  <c r="G40" i="10"/>
  <c r="G16" i="10"/>
  <c r="H24" i="10"/>
  <c r="G28" i="10"/>
  <c r="H32" i="10"/>
  <c r="G34" i="10"/>
  <c r="H34" i="10"/>
  <c r="G36" i="10"/>
  <c r="H36" i="10"/>
  <c r="H38" i="10"/>
  <c r="H12" i="10"/>
  <c r="H22" i="10"/>
  <c r="G24" i="10"/>
  <c r="H30" i="10"/>
  <c r="G32" i="10"/>
  <c r="G38" i="10"/>
  <c r="H14" i="10"/>
  <c r="G18" i="10"/>
  <c r="H18" i="10"/>
  <c r="G22" i="10"/>
  <c r="H26" i="10"/>
  <c r="G30" i="10"/>
  <c r="G12" i="10"/>
  <c r="G14" i="10"/>
  <c r="H16" i="10"/>
  <c r="G20" i="10"/>
  <c r="H20" i="10"/>
  <c r="G26" i="10"/>
  <c r="H28" i="10"/>
  <c r="H13" i="10"/>
  <c r="H15" i="10"/>
  <c r="G17" i="10"/>
  <c r="H17" i="10"/>
  <c r="H33" i="10"/>
  <c r="G35" i="10"/>
  <c r="H11" i="10"/>
  <c r="G15" i="10"/>
  <c r="H21" i="10"/>
  <c r="H23" i="10"/>
  <c r="H31" i="10"/>
  <c r="G33" i="10"/>
  <c r="H37" i="10"/>
  <c r="G13" i="10"/>
  <c r="H19" i="10"/>
  <c r="G21" i="10"/>
  <c r="H25" i="10"/>
  <c r="H27" i="10"/>
  <c r="G37" i="10"/>
  <c r="H39" i="10"/>
  <c r="G11" i="10"/>
  <c r="G19" i="10"/>
  <c r="G23" i="10"/>
  <c r="G25" i="10"/>
  <c r="G27" i="10"/>
  <c r="G29" i="10"/>
  <c r="H29" i="10"/>
  <c r="G31" i="10"/>
  <c r="H35" i="10"/>
  <c r="G39" i="10"/>
  <c r="Q41" i="6"/>
  <c r="R42" i="6"/>
  <c r="Q44" i="6"/>
  <c r="Q45" i="6"/>
  <c r="Q42" i="6"/>
  <c r="R44" i="6"/>
  <c r="R41" i="6"/>
  <c r="R45" i="6"/>
  <c r="Q43" i="6"/>
  <c r="R43" i="6"/>
  <c r="Q40" i="6"/>
  <c r="R40" i="6"/>
  <c r="R39" i="6"/>
  <c r="Q30" i="6"/>
  <c r="Q22" i="6"/>
  <c r="Q18" i="6"/>
  <c r="Q15" i="6"/>
  <c r="Q38" i="6"/>
  <c r="R18" i="6"/>
  <c r="R33" i="6"/>
  <c r="Q21" i="6"/>
  <c r="Q34" i="6"/>
  <c r="R30" i="6"/>
  <c r="R26" i="6"/>
  <c r="R22" i="6"/>
  <c r="Q39" i="6"/>
  <c r="R31" i="6"/>
  <c r="Q31" i="6"/>
  <c r="R23" i="6"/>
  <c r="Q23" i="6"/>
  <c r="R15" i="6"/>
  <c r="R38" i="6"/>
  <c r="R34" i="6"/>
  <c r="Q26" i="6"/>
  <c r="R14" i="6"/>
  <c r="Q14" i="6"/>
  <c r="R37" i="6"/>
  <c r="R29" i="6"/>
  <c r="Q25" i="6"/>
  <c r="R36" i="6"/>
  <c r="Q32" i="6"/>
  <c r="R24" i="6"/>
  <c r="Q12" i="6"/>
  <c r="Q33" i="6"/>
  <c r="Q13" i="6"/>
  <c r="Q37" i="6"/>
  <c r="R16" i="6"/>
  <c r="R21" i="6"/>
  <c r="Q29" i="6"/>
  <c r="R17" i="6"/>
  <c r="Q36" i="6"/>
  <c r="R28" i="6"/>
  <c r="R20" i="6"/>
  <c r="Q16" i="6"/>
  <c r="R13" i="6"/>
  <c r="R25" i="6"/>
  <c r="Q17" i="6"/>
  <c r="R32" i="6"/>
  <c r="Q28" i="6"/>
  <c r="Q24" i="6"/>
  <c r="Q20" i="6"/>
  <c r="R12" i="6"/>
  <c r="Q27" i="6"/>
  <c r="R11" i="6"/>
  <c r="Q11" i="6"/>
  <c r="R19" i="6"/>
  <c r="Q35" i="6"/>
  <c r="R35" i="6"/>
  <c r="R27" i="6"/>
  <c r="Q19" i="6"/>
  <c r="I44" i="6"/>
  <c r="I45" i="6"/>
  <c r="J43" i="6"/>
  <c r="J44" i="6"/>
  <c r="J41" i="6"/>
  <c r="I40" i="6"/>
  <c r="I41" i="6"/>
  <c r="J45" i="6"/>
  <c r="I43" i="6"/>
  <c r="J40" i="6"/>
  <c r="J42" i="6"/>
  <c r="I42" i="6"/>
  <c r="I31" i="6"/>
  <c r="I23" i="6"/>
  <c r="I34" i="6"/>
  <c r="J26" i="6"/>
  <c r="I26" i="6"/>
  <c r="I22" i="6"/>
  <c r="J14" i="6"/>
  <c r="I39" i="6"/>
  <c r="J31" i="6"/>
  <c r="J23" i="6"/>
  <c r="I15" i="6"/>
  <c r="I38" i="6"/>
  <c r="J34" i="6"/>
  <c r="J30" i="6"/>
  <c r="I14" i="6"/>
  <c r="J15" i="6"/>
  <c r="J38" i="6"/>
  <c r="J18" i="6"/>
  <c r="J39" i="6"/>
  <c r="I30" i="6"/>
  <c r="J22" i="6"/>
  <c r="I18" i="6"/>
  <c r="I33" i="6"/>
  <c r="I13" i="6"/>
  <c r="I37" i="6"/>
  <c r="I29" i="6"/>
  <c r="J17" i="6"/>
  <c r="I36" i="6"/>
  <c r="J28" i="6"/>
  <c r="I20" i="6"/>
  <c r="J29" i="6"/>
  <c r="J25" i="6"/>
  <c r="I17" i="6"/>
  <c r="J32" i="6"/>
  <c r="I28" i="6"/>
  <c r="J24" i="6"/>
  <c r="J33" i="6"/>
  <c r="J13" i="6"/>
  <c r="J37" i="6"/>
  <c r="I25" i="6"/>
  <c r="I32" i="6"/>
  <c r="I24" i="6"/>
  <c r="I16" i="6"/>
  <c r="J16" i="6"/>
  <c r="I12" i="6"/>
  <c r="J12" i="6"/>
  <c r="I21" i="6"/>
  <c r="J21" i="6"/>
  <c r="J36" i="6"/>
  <c r="J20" i="6"/>
  <c r="J27" i="6"/>
  <c r="I19" i="6"/>
  <c r="I35" i="6"/>
  <c r="I27" i="6"/>
  <c r="J35" i="6"/>
  <c r="J11" i="6"/>
  <c r="J19" i="6"/>
  <c r="I11" i="6"/>
  <c r="L40" i="16"/>
  <c r="L41" i="16"/>
  <c r="K44" i="16"/>
  <c r="L42" i="16"/>
  <c r="L43" i="16"/>
  <c r="L44" i="16"/>
  <c r="K43" i="16"/>
  <c r="K40" i="16"/>
  <c r="K45" i="16"/>
  <c r="K42" i="16"/>
  <c r="L45" i="16"/>
  <c r="K41" i="16"/>
  <c r="K13" i="16"/>
  <c r="L19" i="16"/>
  <c r="K25" i="16"/>
  <c r="K27" i="16"/>
  <c r="L27" i="16"/>
  <c r="L35" i="16"/>
  <c r="K37" i="16"/>
  <c r="L17" i="16"/>
  <c r="K19" i="16"/>
  <c r="K21" i="16"/>
  <c r="L23" i="16"/>
  <c r="K35" i="16"/>
  <c r="L39" i="16"/>
  <c r="L11" i="16"/>
  <c r="L15" i="16"/>
  <c r="K17" i="16"/>
  <c r="L21" i="16"/>
  <c r="K23" i="16"/>
  <c r="L29" i="16"/>
  <c r="L31" i="16"/>
  <c r="K31" i="16"/>
  <c r="L33" i="16"/>
  <c r="K33" i="16"/>
  <c r="K11" i="16"/>
  <c r="L13" i="16"/>
  <c r="K15" i="16"/>
  <c r="L25" i="16"/>
  <c r="K29" i="16"/>
  <c r="L37" i="16"/>
  <c r="K39" i="16"/>
  <c r="K12" i="16"/>
  <c r="L14" i="16"/>
  <c r="K28" i="16"/>
  <c r="K14" i="16"/>
  <c r="K20" i="16"/>
  <c r="L26" i="16"/>
  <c r="K30" i="16"/>
  <c r="L36" i="16"/>
  <c r="K38" i="16"/>
  <c r="L18" i="16"/>
  <c r="L24" i="16"/>
  <c r="K26" i="16"/>
  <c r="L32" i="16"/>
  <c r="L34" i="16"/>
  <c r="K36" i="16"/>
  <c r="L12" i="16"/>
  <c r="L16" i="16"/>
  <c r="K16" i="16"/>
  <c r="K18" i="16"/>
  <c r="L20" i="16"/>
  <c r="L22" i="16"/>
  <c r="K22" i="16"/>
  <c r="K24" i="16"/>
  <c r="L28" i="16"/>
  <c r="L30" i="16"/>
  <c r="K32" i="16"/>
  <c r="K34" i="16"/>
  <c r="L38" i="16"/>
  <c r="M40" i="15"/>
  <c r="M41" i="15"/>
  <c r="M45" i="15"/>
  <c r="N43" i="15"/>
  <c r="N44" i="15"/>
  <c r="M42" i="15"/>
  <c r="N45" i="15"/>
  <c r="M43" i="15"/>
  <c r="N41" i="15"/>
  <c r="M44" i="15"/>
  <c r="N42" i="15"/>
  <c r="N40" i="15"/>
  <c r="N13" i="15"/>
  <c r="M15" i="15"/>
  <c r="N21" i="15"/>
  <c r="N23" i="15"/>
  <c r="M25" i="15"/>
  <c r="N31" i="15"/>
  <c r="M33" i="15"/>
  <c r="N35" i="15"/>
  <c r="M37" i="15"/>
  <c r="N15" i="15"/>
  <c r="M19" i="15"/>
  <c r="M29" i="15"/>
  <c r="N37" i="15"/>
  <c r="M11" i="15"/>
  <c r="M17" i="15"/>
  <c r="N19" i="15"/>
  <c r="N25" i="15"/>
  <c r="M39" i="15"/>
  <c r="M13" i="15"/>
  <c r="M21" i="15"/>
  <c r="M27" i="15"/>
  <c r="N29" i="15"/>
  <c r="M35" i="15"/>
  <c r="N11" i="15"/>
  <c r="N17" i="15"/>
  <c r="M23" i="15"/>
  <c r="N27" i="15"/>
  <c r="M31" i="15"/>
  <c r="N33" i="15"/>
  <c r="N39" i="15"/>
  <c r="M12" i="15"/>
  <c r="M34" i="15"/>
  <c r="M36" i="15"/>
  <c r="N38" i="15"/>
  <c r="M38" i="15"/>
  <c r="M14" i="15"/>
  <c r="N16" i="15"/>
  <c r="N26" i="15"/>
  <c r="M28" i="15"/>
  <c r="N32" i="15"/>
  <c r="N14" i="15"/>
  <c r="M16" i="15"/>
  <c r="N20" i="15"/>
  <c r="N22" i="15"/>
  <c r="N24" i="15"/>
  <c r="M26" i="15"/>
  <c r="N28" i="15"/>
  <c r="N30" i="15"/>
  <c r="M32" i="15"/>
  <c r="N34" i="15"/>
  <c r="N36" i="15"/>
  <c r="N12" i="15"/>
  <c r="N18" i="15"/>
  <c r="M18" i="15"/>
  <c r="M20" i="15"/>
  <c r="M22" i="15"/>
  <c r="M24" i="15"/>
  <c r="M30" i="15"/>
  <c r="P41" i="14"/>
  <c r="O40" i="14"/>
  <c r="O41" i="14"/>
  <c r="P40" i="14"/>
  <c r="P44" i="14"/>
  <c r="P42" i="14"/>
  <c r="P43" i="14"/>
  <c r="O44" i="14"/>
  <c r="P45" i="14"/>
  <c r="O43" i="14"/>
  <c r="O42" i="14"/>
  <c r="O45" i="14"/>
  <c r="O18" i="14"/>
  <c r="O22" i="14"/>
  <c r="P38" i="14"/>
  <c r="P14" i="14"/>
  <c r="P16" i="14"/>
  <c r="O20" i="14"/>
  <c r="P26" i="14"/>
  <c r="P28" i="14"/>
  <c r="O38" i="14"/>
  <c r="O14" i="14"/>
  <c r="O16" i="14"/>
  <c r="P18" i="14"/>
  <c r="P22" i="14"/>
  <c r="P24" i="14"/>
  <c r="O26" i="14"/>
  <c r="O28" i="14"/>
  <c r="O30" i="14"/>
  <c r="O32" i="14"/>
  <c r="O34" i="14"/>
  <c r="P36" i="14"/>
  <c r="P12" i="14"/>
  <c r="O12" i="14"/>
  <c r="P20" i="14"/>
  <c r="O24" i="14"/>
  <c r="P30" i="14"/>
  <c r="P32" i="14"/>
  <c r="P34" i="14"/>
  <c r="O36" i="14"/>
  <c r="P11" i="14"/>
  <c r="O13" i="14"/>
  <c r="P23" i="14"/>
  <c r="O23" i="14"/>
  <c r="P29" i="14"/>
  <c r="P33" i="14"/>
  <c r="O33" i="14"/>
  <c r="P35" i="14"/>
  <c r="O35" i="14"/>
  <c r="P39" i="14"/>
  <c r="O15" i="14"/>
  <c r="O17" i="14"/>
  <c r="P19" i="14"/>
  <c r="O21" i="14"/>
  <c r="O27" i="14"/>
  <c r="O31" i="14"/>
  <c r="O39" i="14"/>
  <c r="O11" i="14"/>
  <c r="P15" i="14"/>
  <c r="O19" i="14"/>
  <c r="P25" i="14"/>
  <c r="P27" i="14"/>
  <c r="O29" i="14"/>
  <c r="P37" i="14"/>
  <c r="P13" i="14"/>
  <c r="P17" i="14"/>
  <c r="P21" i="14"/>
  <c r="O25" i="14"/>
  <c r="P31" i="14"/>
  <c r="O37" i="14"/>
  <c r="Q40" i="13"/>
  <c r="Q41" i="13"/>
  <c r="R44" i="13"/>
  <c r="R45" i="13"/>
  <c r="Q45" i="13"/>
  <c r="R42" i="13"/>
  <c r="Q43" i="13"/>
  <c r="Q42" i="13"/>
  <c r="R40" i="13"/>
  <c r="R43" i="13"/>
  <c r="R41" i="13"/>
  <c r="Q44" i="13"/>
  <c r="Q16" i="13"/>
  <c r="Q20" i="13"/>
  <c r="R24" i="13"/>
  <c r="Q26" i="13"/>
  <c r="R32" i="13"/>
  <c r="Q34" i="13"/>
  <c r="R38" i="13"/>
  <c r="R12" i="13"/>
  <c r="R16" i="13"/>
  <c r="R20" i="13"/>
  <c r="Q24" i="13"/>
  <c r="R28" i="13"/>
  <c r="R30" i="13"/>
  <c r="R36" i="13"/>
  <c r="Q38" i="13"/>
  <c r="Q14" i="13"/>
  <c r="R14" i="13"/>
  <c r="R18" i="13"/>
  <c r="R22" i="13"/>
  <c r="Q28" i="13"/>
  <c r="Q30" i="13"/>
  <c r="Q32" i="13"/>
  <c r="Q36" i="13"/>
  <c r="Q12" i="13"/>
  <c r="Q18" i="13"/>
  <c r="Q22" i="13"/>
  <c r="R26" i="13"/>
  <c r="R34" i="13"/>
  <c r="R11" i="13"/>
  <c r="Q13" i="13"/>
  <c r="Q15" i="13"/>
  <c r="R21" i="13"/>
  <c r="R23" i="13"/>
  <c r="Q25" i="13"/>
  <c r="R29" i="13"/>
  <c r="Q31" i="13"/>
  <c r="Q37" i="13"/>
  <c r="Q11" i="13"/>
  <c r="Q17" i="13"/>
  <c r="R19" i="13"/>
  <c r="Q23" i="13"/>
  <c r="R27" i="13"/>
  <c r="Q29" i="13"/>
  <c r="R35" i="13"/>
  <c r="Q21" i="13"/>
  <c r="Q27" i="13"/>
  <c r="R33" i="13"/>
  <c r="Q35" i="13"/>
  <c r="R39" i="13"/>
  <c r="R13" i="13"/>
  <c r="R15" i="13"/>
  <c r="R17" i="13"/>
  <c r="Q19" i="13"/>
  <c r="R25" i="13"/>
  <c r="R31" i="13"/>
  <c r="Q33" i="13"/>
  <c r="R37" i="13"/>
  <c r="Q39" i="13"/>
  <c r="J41" i="13"/>
  <c r="I43" i="13"/>
  <c r="J42" i="13"/>
  <c r="J40" i="13"/>
  <c r="J43" i="13"/>
  <c r="J44" i="13"/>
  <c r="I42" i="13"/>
  <c r="I40" i="13"/>
  <c r="I41" i="13"/>
  <c r="I44" i="13"/>
  <c r="J45" i="13"/>
  <c r="I45" i="13"/>
  <c r="I12" i="13"/>
  <c r="J20" i="13"/>
  <c r="I22" i="13"/>
  <c r="J14" i="13"/>
  <c r="J16" i="13"/>
  <c r="I36" i="13"/>
  <c r="I18" i="13"/>
  <c r="J18" i="13"/>
  <c r="J26" i="13"/>
  <c r="J32" i="13"/>
  <c r="J34" i="13"/>
  <c r="J38" i="13"/>
  <c r="J12" i="13"/>
  <c r="I16" i="13"/>
  <c r="J24" i="13"/>
  <c r="I26" i="13"/>
  <c r="J30" i="13"/>
  <c r="I32" i="13"/>
  <c r="I34" i="13"/>
  <c r="I38" i="13"/>
  <c r="I14" i="13"/>
  <c r="I20" i="13"/>
  <c r="J22" i="13"/>
  <c r="I24" i="13"/>
  <c r="J28" i="13"/>
  <c r="I28" i="13"/>
  <c r="I30" i="13"/>
  <c r="J36" i="13"/>
  <c r="J17" i="13"/>
  <c r="J19" i="13"/>
  <c r="J25" i="13"/>
  <c r="I27" i="13"/>
  <c r="J33" i="13"/>
  <c r="I35" i="13"/>
  <c r="J39" i="13"/>
  <c r="J13" i="13"/>
  <c r="J15" i="13"/>
  <c r="I15" i="13"/>
  <c r="I17" i="13"/>
  <c r="I19" i="13"/>
  <c r="I25" i="13"/>
  <c r="J31" i="13"/>
  <c r="I33" i="13"/>
  <c r="J37" i="13"/>
  <c r="I39" i="13"/>
  <c r="J11" i="13"/>
  <c r="I13" i="13"/>
  <c r="I21" i="13"/>
  <c r="J23" i="13"/>
  <c r="J29" i="13"/>
  <c r="I31" i="13"/>
  <c r="I37" i="13"/>
  <c r="I11" i="13"/>
  <c r="J21" i="13"/>
  <c r="I23" i="13"/>
  <c r="J27" i="13"/>
  <c r="I29" i="13"/>
  <c r="J35" i="13"/>
  <c r="L42" i="12"/>
  <c r="K45" i="12"/>
  <c r="L44" i="12"/>
  <c r="L40" i="12"/>
  <c r="K42" i="12"/>
  <c r="K44" i="12"/>
  <c r="K43" i="12"/>
  <c r="K40" i="12"/>
  <c r="L43" i="12"/>
  <c r="L45" i="12"/>
  <c r="K41" i="12"/>
  <c r="L41" i="12"/>
  <c r="K13" i="12"/>
  <c r="L19" i="12"/>
  <c r="K21" i="12"/>
  <c r="L21" i="12"/>
  <c r="K25" i="12"/>
  <c r="K27" i="12"/>
  <c r="L35" i="12"/>
  <c r="L37" i="12"/>
  <c r="K39" i="12"/>
  <c r="L17" i="12"/>
  <c r="K19" i="12"/>
  <c r="L23" i="12"/>
  <c r="K35" i="12"/>
  <c r="K37" i="12"/>
  <c r="L11" i="12"/>
  <c r="L15" i="12"/>
  <c r="K17" i="12"/>
  <c r="K23" i="12"/>
  <c r="L29" i="12"/>
  <c r="K29" i="12"/>
  <c r="L31" i="12"/>
  <c r="K31" i="12"/>
  <c r="L33" i="12"/>
  <c r="K11" i="12"/>
  <c r="L13" i="12"/>
  <c r="K15" i="12"/>
  <c r="L25" i="12"/>
  <c r="L27" i="12"/>
  <c r="K33" i="12"/>
  <c r="L39" i="12"/>
  <c r="K12" i="12"/>
  <c r="L14" i="12"/>
  <c r="K20" i="12"/>
  <c r="L20" i="12"/>
  <c r="K14" i="12"/>
  <c r="K22" i="12"/>
  <c r="L26" i="12"/>
  <c r="L36" i="12"/>
  <c r="L38" i="12"/>
  <c r="L18" i="12"/>
  <c r="L24" i="12"/>
  <c r="L12" i="12"/>
  <c r="L16" i="12"/>
  <c r="K16" i="12"/>
  <c r="K18" i="12"/>
  <c r="L22" i="12"/>
  <c r="K24" i="12"/>
  <c r="L28" i="12"/>
  <c r="K28" i="12"/>
  <c r="L30" i="12"/>
  <c r="K32" i="12"/>
  <c r="K34" i="12"/>
  <c r="K26" i="12"/>
  <c r="L34" i="12"/>
  <c r="K36" i="12"/>
  <c r="K38" i="12"/>
  <c r="L32" i="12"/>
  <c r="K30" i="12"/>
  <c r="M40" i="11"/>
  <c r="N44" i="11"/>
  <c r="N45" i="11"/>
  <c r="M45" i="11"/>
  <c r="N43" i="11"/>
  <c r="M43" i="11"/>
  <c r="M44" i="11"/>
  <c r="M41" i="11"/>
  <c r="N42" i="11"/>
  <c r="M42" i="11"/>
  <c r="N40" i="11"/>
  <c r="N41" i="11"/>
  <c r="N17" i="11"/>
  <c r="N21" i="11"/>
  <c r="N23" i="11"/>
  <c r="M25" i="11"/>
  <c r="N33" i="11"/>
  <c r="N35" i="11"/>
  <c r="M37" i="11"/>
  <c r="M17" i="11"/>
  <c r="M19" i="11"/>
  <c r="N19" i="11"/>
  <c r="M31" i="11"/>
  <c r="N31" i="11"/>
  <c r="M35" i="11"/>
  <c r="M11" i="11"/>
  <c r="N13" i="11"/>
  <c r="M15" i="11"/>
  <c r="N15" i="11"/>
  <c r="M21" i="11"/>
  <c r="M23" i="11"/>
  <c r="N27" i="11"/>
  <c r="M29" i="11"/>
  <c r="N29" i="11"/>
  <c r="M33" i="11"/>
  <c r="N39" i="11"/>
  <c r="N11" i="11"/>
  <c r="M13" i="11"/>
  <c r="N25" i="11"/>
  <c r="M27" i="11"/>
  <c r="N37" i="11"/>
  <c r="M39" i="11"/>
  <c r="M16" i="11"/>
  <c r="N16" i="11"/>
  <c r="M18" i="11"/>
  <c r="M20" i="11"/>
  <c r="M22" i="11"/>
  <c r="M24" i="11"/>
  <c r="M30" i="11"/>
  <c r="M32" i="11"/>
  <c r="M34" i="11"/>
  <c r="M36" i="11"/>
  <c r="M12" i="11"/>
  <c r="N14" i="11"/>
  <c r="M14" i="11"/>
  <c r="N28" i="11"/>
  <c r="N38" i="11"/>
  <c r="N12" i="11"/>
  <c r="N26" i="11"/>
  <c r="M28" i="11"/>
  <c r="M38" i="11"/>
  <c r="N18" i="11"/>
  <c r="N20" i="11"/>
  <c r="N22" i="11"/>
  <c r="N24" i="11"/>
  <c r="M26" i="11"/>
  <c r="N30" i="11"/>
  <c r="N32" i="11"/>
  <c r="N34" i="11"/>
  <c r="N36" i="11"/>
  <c r="O42" i="10"/>
  <c r="P44" i="10"/>
  <c r="P40" i="10"/>
  <c r="O45" i="10"/>
  <c r="O40" i="10"/>
  <c r="P43" i="10"/>
  <c r="O44" i="10"/>
  <c r="P41" i="10"/>
  <c r="P42" i="10"/>
  <c r="P45" i="10"/>
  <c r="O41" i="10"/>
  <c r="O43" i="10"/>
  <c r="O18" i="10"/>
  <c r="O22" i="10"/>
  <c r="P14" i="10"/>
  <c r="P16" i="10"/>
  <c r="P18" i="10"/>
  <c r="O20" i="10"/>
  <c r="P22" i="10"/>
  <c r="P26" i="10"/>
  <c r="P28" i="10"/>
  <c r="O30" i="10"/>
  <c r="P36" i="10"/>
  <c r="O12" i="10"/>
  <c r="O14" i="10"/>
  <c r="O16" i="10"/>
  <c r="P20" i="10"/>
  <c r="P24" i="10"/>
  <c r="O26" i="10"/>
  <c r="O28" i="10"/>
  <c r="P34" i="10"/>
  <c r="O36" i="10"/>
  <c r="P38" i="10"/>
  <c r="P12" i="10"/>
  <c r="O24" i="10"/>
  <c r="P30" i="10"/>
  <c r="O32" i="10"/>
  <c r="P32" i="10"/>
  <c r="O34" i="10"/>
  <c r="O38" i="10"/>
  <c r="O15" i="10"/>
  <c r="O17" i="10"/>
  <c r="P19" i="10"/>
  <c r="P11" i="10"/>
  <c r="P13" i="10"/>
  <c r="O11" i="10"/>
  <c r="O21" i="10"/>
  <c r="O27" i="10"/>
  <c r="P37" i="10"/>
  <c r="O37" i="10"/>
  <c r="P21" i="10"/>
  <c r="P25" i="10"/>
  <c r="P27" i="10"/>
  <c r="O29" i="10"/>
  <c r="O31" i="10"/>
  <c r="O35" i="10"/>
  <c r="P39" i="10"/>
  <c r="P15" i="10"/>
  <c r="P17" i="10"/>
  <c r="O19" i="10"/>
  <c r="O23" i="10"/>
  <c r="O25" i="10"/>
  <c r="P29" i="10"/>
  <c r="P33" i="10"/>
  <c r="O33" i="10"/>
  <c r="P35" i="10"/>
  <c r="O39" i="10"/>
  <c r="O13" i="10"/>
  <c r="P23" i="10"/>
  <c r="P31" i="10"/>
  <c r="Q42" i="9"/>
  <c r="R40" i="9"/>
  <c r="R42" i="9"/>
  <c r="R45" i="9"/>
  <c r="Q41" i="9"/>
  <c r="Q43" i="9"/>
  <c r="R44" i="9"/>
  <c r="Q40" i="9"/>
  <c r="R41" i="9"/>
  <c r="R43" i="9"/>
  <c r="Q45" i="9"/>
  <c r="Q44" i="9"/>
  <c r="R12" i="9"/>
  <c r="R16" i="9"/>
  <c r="Q18" i="9"/>
  <c r="Q24" i="9"/>
  <c r="R30" i="9"/>
  <c r="R34" i="9"/>
  <c r="R36" i="9"/>
  <c r="R38" i="9"/>
  <c r="R14" i="9"/>
  <c r="Q14" i="9"/>
  <c r="Q16" i="9"/>
  <c r="R20" i="9"/>
  <c r="Q20" i="9"/>
  <c r="Q22" i="9"/>
  <c r="R24" i="9"/>
  <c r="R26" i="9"/>
  <c r="R28" i="9"/>
  <c r="Q28" i="9"/>
  <c r="Q30" i="9"/>
  <c r="Q36" i="9"/>
  <c r="Q38" i="9"/>
  <c r="Q12" i="9"/>
  <c r="R22" i="9"/>
  <c r="Q26" i="9"/>
  <c r="Q32" i="9"/>
  <c r="R18" i="9"/>
  <c r="R32" i="9"/>
  <c r="Q34" i="9"/>
  <c r="R11" i="9"/>
  <c r="Q15" i="9"/>
  <c r="R19" i="9"/>
  <c r="R21" i="9"/>
  <c r="Q23" i="9"/>
  <c r="R27" i="9"/>
  <c r="R29" i="9"/>
  <c r="Q29" i="9"/>
  <c r="R35" i="9"/>
  <c r="Q37" i="9"/>
  <c r="Q13" i="9"/>
  <c r="Q17" i="9"/>
  <c r="Q27" i="9"/>
  <c r="Q11" i="9"/>
  <c r="Q19" i="9"/>
  <c r="Q25" i="9"/>
  <c r="R25" i="9"/>
  <c r="R31" i="9"/>
  <c r="R33" i="9"/>
  <c r="R39" i="9"/>
  <c r="R13" i="9"/>
  <c r="R15" i="9"/>
  <c r="R17" i="9"/>
  <c r="Q21" i="9"/>
  <c r="R23" i="9"/>
  <c r="Q31" i="9"/>
  <c r="Q33" i="9"/>
  <c r="Q35" i="9"/>
  <c r="R37" i="9"/>
  <c r="Q39" i="9"/>
  <c r="I41" i="9"/>
  <c r="I44" i="9"/>
  <c r="J42" i="9"/>
  <c r="I40" i="9"/>
  <c r="J40" i="9"/>
  <c r="J43" i="9"/>
  <c r="I42" i="9"/>
  <c r="J41" i="9"/>
  <c r="I43" i="9"/>
  <c r="J44" i="9"/>
  <c r="J45" i="9"/>
  <c r="I45" i="9"/>
  <c r="J24" i="9"/>
  <c r="J32" i="9"/>
  <c r="I12" i="9"/>
  <c r="J18" i="9"/>
  <c r="J22" i="9"/>
  <c r="I26" i="9"/>
  <c r="I32" i="9"/>
  <c r="I34" i="9"/>
  <c r="J34" i="9"/>
  <c r="J38" i="9"/>
  <c r="I14" i="9"/>
  <c r="J16" i="9"/>
  <c r="I16" i="9"/>
  <c r="I18" i="9"/>
  <c r="I20" i="9"/>
  <c r="I24" i="9"/>
  <c r="J28" i="9"/>
  <c r="J30" i="9"/>
  <c r="J36" i="9"/>
  <c r="I38" i="9"/>
  <c r="J12" i="9"/>
  <c r="J14" i="9"/>
  <c r="J20" i="9"/>
  <c r="I22" i="9"/>
  <c r="J26" i="9"/>
  <c r="I28" i="9"/>
  <c r="I30" i="9"/>
  <c r="I36" i="9"/>
  <c r="I11" i="9"/>
  <c r="I13" i="9"/>
  <c r="J17" i="9"/>
  <c r="I19" i="9"/>
  <c r="J27" i="9"/>
  <c r="J31" i="9"/>
  <c r="J33" i="9"/>
  <c r="I35" i="9"/>
  <c r="J39" i="9"/>
  <c r="J11" i="9"/>
  <c r="J15" i="9"/>
  <c r="I17" i="9"/>
  <c r="J19" i="9"/>
  <c r="J21" i="9"/>
  <c r="J23" i="9"/>
  <c r="I23" i="9"/>
  <c r="I25" i="9"/>
  <c r="J29" i="9"/>
  <c r="I31" i="9"/>
  <c r="I33" i="9"/>
  <c r="J37" i="9"/>
  <c r="I39" i="9"/>
  <c r="J13" i="9"/>
  <c r="I15" i="9"/>
  <c r="I21" i="9"/>
  <c r="J25" i="9"/>
  <c r="I27" i="9"/>
  <c r="I29" i="9"/>
  <c r="J35" i="9"/>
  <c r="I37" i="9"/>
  <c r="L40" i="8"/>
  <c r="K44" i="8"/>
  <c r="L45" i="8"/>
  <c r="K45" i="8"/>
  <c r="K43" i="8"/>
  <c r="L44" i="8"/>
  <c r="K40" i="8"/>
  <c r="K42" i="8"/>
  <c r="L43" i="8"/>
  <c r="L41" i="8"/>
  <c r="L42" i="8"/>
  <c r="K41" i="8"/>
  <c r="K11" i="8"/>
  <c r="L13" i="8"/>
  <c r="K13" i="8"/>
  <c r="K23" i="8"/>
  <c r="K25" i="8"/>
  <c r="K27" i="8"/>
  <c r="L31" i="8"/>
  <c r="L33" i="8"/>
  <c r="K35" i="8"/>
  <c r="K37" i="8"/>
  <c r="L15" i="8"/>
  <c r="K17" i="8"/>
  <c r="L21" i="8"/>
  <c r="L23" i="8"/>
  <c r="K31" i="8"/>
  <c r="K33" i="8"/>
  <c r="L39" i="8"/>
  <c r="L11" i="8"/>
  <c r="K15" i="8"/>
  <c r="L19" i="8"/>
  <c r="K21" i="8"/>
  <c r="L27" i="8"/>
  <c r="K29" i="8"/>
  <c r="L29" i="8"/>
  <c r="L17" i="8"/>
  <c r="K19" i="8"/>
  <c r="L25" i="8"/>
  <c r="L35" i="8"/>
  <c r="L37" i="8"/>
  <c r="K39" i="8"/>
  <c r="K14" i="8"/>
  <c r="L16" i="8"/>
  <c r="K18" i="8"/>
  <c r="K24" i="8"/>
  <c r="L26" i="8"/>
  <c r="L28" i="8"/>
  <c r="K32" i="8"/>
  <c r="L34" i="8"/>
  <c r="K36" i="8"/>
  <c r="K38" i="8"/>
  <c r="K16" i="8"/>
  <c r="L20" i="8"/>
  <c r="K22" i="8"/>
  <c r="K26" i="8"/>
  <c r="L30" i="8"/>
  <c r="K34" i="8"/>
  <c r="L12" i="8"/>
  <c r="L14" i="8"/>
  <c r="K20" i="8"/>
  <c r="L24" i="8"/>
  <c r="K28" i="8"/>
  <c r="K30" i="8"/>
  <c r="L38" i="8"/>
  <c r="K12" i="8"/>
  <c r="L18" i="8"/>
  <c r="L22" i="8"/>
  <c r="L32" i="8"/>
  <c r="L36" i="8"/>
  <c r="D3" i="2"/>
  <c r="B3" i="17" s="1"/>
  <c r="AA11" i="2"/>
  <c r="AB11" i="2"/>
  <c r="AB15" i="2"/>
  <c r="AA15" i="2"/>
  <c r="AB19" i="2"/>
  <c r="AA19" i="2"/>
  <c r="AB23" i="2"/>
  <c r="AA23" i="2"/>
  <c r="AB27" i="2"/>
  <c r="AA27" i="2"/>
  <c r="AA31" i="2"/>
  <c r="AB31" i="2"/>
  <c r="AB35" i="2"/>
  <c r="AA35" i="2"/>
  <c r="AB39" i="2"/>
  <c r="AA39" i="2"/>
  <c r="AB12" i="2"/>
  <c r="AA12" i="2"/>
  <c r="AB16" i="2"/>
  <c r="AA16" i="2"/>
  <c r="AB20" i="2"/>
  <c r="AA20" i="2"/>
  <c r="AA24" i="2"/>
  <c r="AB24" i="2"/>
  <c r="AB28" i="2"/>
  <c r="AA28" i="2"/>
  <c r="AB32" i="2"/>
  <c r="AA32" i="2"/>
  <c r="AB36" i="2"/>
  <c r="AA36" i="2"/>
  <c r="AA13" i="2"/>
  <c r="AB13" i="2"/>
  <c r="AB17" i="2"/>
  <c r="AA17" i="2"/>
  <c r="AB21" i="2"/>
  <c r="AA21" i="2"/>
  <c r="AB25" i="2"/>
  <c r="AA25" i="2"/>
  <c r="AB29" i="2"/>
  <c r="AA29" i="2"/>
  <c r="AA33" i="2"/>
  <c r="AB33" i="2"/>
  <c r="AB37" i="2"/>
  <c r="AA37" i="2"/>
  <c r="AB14" i="2"/>
  <c r="AA14" i="2"/>
  <c r="AB18" i="2"/>
  <c r="AA18" i="2"/>
  <c r="AB22" i="2"/>
  <c r="AA22" i="2"/>
  <c r="AA26" i="2"/>
  <c r="AB26" i="2"/>
  <c r="AB30" i="2"/>
  <c r="AA30" i="2"/>
  <c r="AB34" i="2"/>
  <c r="AA34" i="2"/>
  <c r="AB38" i="2"/>
  <c r="AA38" i="2"/>
  <c r="B4" i="17"/>
  <c r="B5" i="17"/>
  <c r="B2" i="17"/>
  <c r="AB10" i="2"/>
  <c r="AA10" i="2"/>
  <c r="G10" i="6"/>
  <c r="H10" i="6"/>
  <c r="H10" i="9"/>
  <c r="G10" i="9"/>
  <c r="R10" i="16"/>
  <c r="Q10" i="16"/>
  <c r="K10" i="15"/>
  <c r="L10" i="15"/>
  <c r="O10" i="13"/>
  <c r="P10" i="13"/>
  <c r="I10" i="12"/>
  <c r="J10" i="12"/>
  <c r="O10" i="9"/>
  <c r="P10" i="9"/>
  <c r="G10" i="16"/>
  <c r="H10" i="16"/>
  <c r="H10" i="12"/>
  <c r="G10" i="12"/>
  <c r="G10" i="8"/>
  <c r="H10" i="8"/>
  <c r="N10" i="6"/>
  <c r="M10" i="6"/>
  <c r="O10" i="16"/>
  <c r="P10" i="16"/>
  <c r="Q10" i="15"/>
  <c r="R10" i="15"/>
  <c r="J10" i="15"/>
  <c r="I10" i="15"/>
  <c r="L10" i="14"/>
  <c r="K10" i="14"/>
  <c r="M10" i="13"/>
  <c r="N10" i="13"/>
  <c r="O10" i="12"/>
  <c r="P10" i="12"/>
  <c r="R10" i="11"/>
  <c r="Q10" i="11"/>
  <c r="J10" i="11"/>
  <c r="I10" i="11"/>
  <c r="L10" i="10"/>
  <c r="K10" i="10"/>
  <c r="N10" i="9"/>
  <c r="M10" i="9"/>
  <c r="O10" i="8"/>
  <c r="P10" i="8"/>
  <c r="R10" i="7"/>
  <c r="R46" i="7" s="1"/>
  <c r="E7" i="7" s="1"/>
  <c r="Q10" i="7"/>
  <c r="Q46" i="7" s="1"/>
  <c r="D7" i="7" s="1"/>
  <c r="I10" i="7"/>
  <c r="I46" i="7" s="1"/>
  <c r="D3" i="7" s="1"/>
  <c r="J10" i="7"/>
  <c r="J46" i="7" s="1"/>
  <c r="E3" i="7" s="1"/>
  <c r="G10" i="13"/>
  <c r="H10" i="13"/>
  <c r="P10" i="6"/>
  <c r="O10" i="6"/>
  <c r="I10" i="16"/>
  <c r="J10" i="16"/>
  <c r="N10" i="14"/>
  <c r="M10" i="14"/>
  <c r="Q10" i="12"/>
  <c r="R10" i="12"/>
  <c r="K10" i="11"/>
  <c r="L10" i="11"/>
  <c r="M10" i="10"/>
  <c r="N10" i="10"/>
  <c r="Q10" i="8"/>
  <c r="R10" i="8"/>
  <c r="J10" i="8"/>
  <c r="I10" i="8"/>
  <c r="L10" i="7"/>
  <c r="L46" i="7" s="1"/>
  <c r="E4" i="7" s="1"/>
  <c r="K10" i="7"/>
  <c r="K46" i="7" s="1"/>
  <c r="D4" i="7" s="1"/>
  <c r="G10" i="15"/>
  <c r="H10" i="15"/>
  <c r="H10" i="11"/>
  <c r="G10" i="11"/>
  <c r="H10" i="7"/>
  <c r="G10" i="7"/>
  <c r="K10" i="6"/>
  <c r="L10" i="6"/>
  <c r="M10" i="16"/>
  <c r="N10" i="16"/>
  <c r="P10" i="15"/>
  <c r="O10" i="15"/>
  <c r="R10" i="14"/>
  <c r="Q10" i="14"/>
  <c r="J10" i="14"/>
  <c r="I10" i="14"/>
  <c r="L10" i="13"/>
  <c r="K10" i="13"/>
  <c r="N10" i="12"/>
  <c r="M10" i="12"/>
  <c r="O10" i="11"/>
  <c r="P10" i="11"/>
  <c r="R10" i="10"/>
  <c r="Q10" i="10"/>
  <c r="I10" i="10"/>
  <c r="J10" i="10"/>
  <c r="L10" i="9"/>
  <c r="K10" i="9"/>
  <c r="M10" i="8"/>
  <c r="N10" i="8"/>
  <c r="O10" i="7"/>
  <c r="O46" i="7" s="1"/>
  <c r="D6" i="7" s="1"/>
  <c r="P10" i="7"/>
  <c r="P46" i="7" s="1"/>
  <c r="E6" i="7" s="1"/>
  <c r="G10" i="14"/>
  <c r="H10" i="14"/>
  <c r="G10" i="10"/>
  <c r="H10" i="10"/>
  <c r="Q10" i="6"/>
  <c r="R10" i="6"/>
  <c r="I10" i="6"/>
  <c r="J10" i="6"/>
  <c r="L10" i="16"/>
  <c r="K10" i="16"/>
  <c r="N10" i="15"/>
  <c r="M10" i="15"/>
  <c r="O10" i="14"/>
  <c r="P10" i="14"/>
  <c r="Q10" i="13"/>
  <c r="R10" i="13"/>
  <c r="I10" i="13"/>
  <c r="J10" i="13"/>
  <c r="L10" i="12"/>
  <c r="K10" i="12"/>
  <c r="N10" i="11"/>
  <c r="M10" i="11"/>
  <c r="P10" i="10"/>
  <c r="O10" i="10"/>
  <c r="R10" i="9"/>
  <c r="Q10" i="9"/>
  <c r="I10" i="9"/>
  <c r="J10" i="9"/>
  <c r="L10" i="8"/>
  <c r="K10" i="8"/>
  <c r="N10" i="7"/>
  <c r="N46" i="7" s="1"/>
  <c r="E5" i="7" s="1"/>
  <c r="M10" i="7"/>
  <c r="M46" i="7" s="1"/>
  <c r="D5" i="7" s="1"/>
  <c r="D19" i="1"/>
  <c r="D6" i="2"/>
  <c r="D39" i="1"/>
  <c r="C45" i="1"/>
  <c r="C41" i="1"/>
  <c r="C37" i="1"/>
  <c r="C33" i="1"/>
  <c r="D38" i="1"/>
  <c r="D34" i="1"/>
  <c r="D22" i="1"/>
  <c r="D32" i="1"/>
  <c r="D44" i="1"/>
  <c r="C36" i="1"/>
  <c r="C28" i="1"/>
  <c r="D30" i="1"/>
  <c r="D18" i="1"/>
  <c r="C31" i="1"/>
  <c r="D21" i="1"/>
  <c r="D43" i="1"/>
  <c r="D35" i="1"/>
  <c r="C43" i="1"/>
  <c r="C35" i="1"/>
  <c r="C27" i="1"/>
  <c r="C23" i="1"/>
  <c r="C19" i="1"/>
  <c r="D29" i="1"/>
  <c r="C30" i="1"/>
  <c r="D36" i="1"/>
  <c r="D28" i="1"/>
  <c r="D20" i="1"/>
  <c r="C29" i="1"/>
  <c r="C21" i="1"/>
  <c r="D31" i="1"/>
  <c r="D27" i="1"/>
  <c r="D23" i="1"/>
  <c r="C17" i="1"/>
  <c r="D41" i="1"/>
  <c r="D37" i="1"/>
  <c r="D45" i="1"/>
  <c r="D17" i="1"/>
  <c r="W1" i="16"/>
  <c r="W1" i="15"/>
  <c r="W1" i="14"/>
  <c r="W1" i="13"/>
  <c r="W1" i="12"/>
  <c r="W1" i="11"/>
  <c r="D54" i="1" l="1"/>
  <c r="C5" i="19"/>
  <c r="C7" i="19"/>
  <c r="C4" i="19"/>
  <c r="L43" i="1"/>
  <c r="C6" i="19"/>
  <c r="F40" i="1"/>
  <c r="W31" i="18"/>
  <c r="F52" i="1"/>
  <c r="L52" i="1"/>
  <c r="F24" i="1"/>
  <c r="M52" i="1"/>
  <c r="P47" i="1"/>
  <c r="N41" i="1"/>
  <c r="O47" i="1"/>
  <c r="F28" i="1"/>
  <c r="H51" i="1"/>
  <c r="I47" i="1"/>
  <c r="H50" i="1"/>
  <c r="N49" i="1"/>
  <c r="L49" i="1"/>
  <c r="E49" i="1"/>
  <c r="H52" i="1"/>
  <c r="G50" i="1"/>
  <c r="M50" i="1"/>
  <c r="Q47" i="1"/>
  <c r="L29" i="1"/>
  <c r="P51" i="1"/>
  <c r="P29" i="1"/>
  <c r="O52" i="1"/>
  <c r="F49" i="1"/>
  <c r="F39" i="1"/>
  <c r="H48" i="1"/>
  <c r="H47" i="1"/>
  <c r="G47" i="1"/>
  <c r="I51" i="1"/>
  <c r="E52" i="1"/>
  <c r="L48" i="1"/>
  <c r="M47" i="1"/>
  <c r="Q51" i="1"/>
  <c r="N47" i="1"/>
  <c r="F47" i="1"/>
  <c r="N48" i="1"/>
  <c r="N50" i="1"/>
  <c r="N52" i="1"/>
  <c r="M49" i="1"/>
  <c r="Q48" i="1"/>
  <c r="I48" i="1"/>
  <c r="E48" i="1"/>
  <c r="P48" i="1"/>
  <c r="H19" i="1"/>
  <c r="G52" i="1"/>
  <c r="I49" i="1"/>
  <c r="E50" i="1"/>
  <c r="Q49" i="1"/>
  <c r="G51" i="1"/>
  <c r="I50" i="1"/>
  <c r="O49" i="1"/>
  <c r="F50" i="1"/>
  <c r="P49" i="1"/>
  <c r="P50" i="1"/>
  <c r="Q50" i="1"/>
  <c r="M51" i="1"/>
  <c r="M48" i="1"/>
  <c r="Q52" i="1"/>
  <c r="N51" i="1"/>
  <c r="G49" i="1"/>
  <c r="G48" i="1"/>
  <c r="I52" i="1"/>
  <c r="O50" i="1"/>
  <c r="O48" i="1"/>
  <c r="F51" i="1"/>
  <c r="F48" i="1"/>
  <c r="L50" i="1"/>
  <c r="P52" i="1"/>
  <c r="H49" i="1"/>
  <c r="I46" i="9"/>
  <c r="D3" i="9" s="1"/>
  <c r="P46" i="10"/>
  <c r="E6" i="10" s="1"/>
  <c r="L46" i="12"/>
  <c r="E4" i="12" s="1"/>
  <c r="Q46" i="13"/>
  <c r="D7" i="13" s="1"/>
  <c r="N46" i="15"/>
  <c r="E5" i="15" s="1"/>
  <c r="I46" i="6"/>
  <c r="G46" i="10"/>
  <c r="D2" i="10" s="1"/>
  <c r="L46" i="9"/>
  <c r="E4" i="9" s="1"/>
  <c r="R46" i="10"/>
  <c r="E7" i="10" s="1"/>
  <c r="J46" i="14"/>
  <c r="E3" i="14" s="1"/>
  <c r="P46" i="15"/>
  <c r="E6" i="15" s="1"/>
  <c r="K46" i="6"/>
  <c r="H46" i="11"/>
  <c r="E2" i="11" s="1"/>
  <c r="Q46" i="8"/>
  <c r="D7" i="8" s="1"/>
  <c r="N46" i="14"/>
  <c r="E5" i="14" s="1"/>
  <c r="P46" i="6"/>
  <c r="E6" i="6" s="1"/>
  <c r="O46" i="8"/>
  <c r="D6" i="8" s="1"/>
  <c r="L46" i="10"/>
  <c r="E4" i="10" s="1"/>
  <c r="R46" i="11"/>
  <c r="E7" i="11" s="1"/>
  <c r="M46" i="13"/>
  <c r="D5" i="13" s="1"/>
  <c r="J46" i="15"/>
  <c r="E3" i="15" s="1"/>
  <c r="O46" i="16"/>
  <c r="D6" i="16" s="1"/>
  <c r="G46" i="8"/>
  <c r="D2" i="8" s="1"/>
  <c r="G46" i="16"/>
  <c r="D2" i="16" s="1"/>
  <c r="I46" i="12"/>
  <c r="D3" i="12" s="1"/>
  <c r="K46" i="15"/>
  <c r="D4" i="15" s="1"/>
  <c r="H46" i="9"/>
  <c r="E2" i="9" s="1"/>
  <c r="K46" i="8"/>
  <c r="D4" i="8" s="1"/>
  <c r="J46" i="13"/>
  <c r="E3" i="13" s="1"/>
  <c r="H46" i="14"/>
  <c r="E2" i="14" s="1"/>
  <c r="P46" i="11"/>
  <c r="E6" i="11" s="1"/>
  <c r="N46" i="16"/>
  <c r="E5" i="16" s="1"/>
  <c r="H46" i="15"/>
  <c r="E2" i="15" s="1"/>
  <c r="N46" i="10"/>
  <c r="E5" i="10" s="1"/>
  <c r="J46" i="16"/>
  <c r="E3" i="16" s="1"/>
  <c r="M46" i="9"/>
  <c r="D5" i="9" s="1"/>
  <c r="K46" i="14"/>
  <c r="D4" i="14" s="1"/>
  <c r="P46" i="9"/>
  <c r="E6" i="9" s="1"/>
  <c r="H46" i="6"/>
  <c r="E2" i="6" s="1"/>
  <c r="Q46" i="9"/>
  <c r="D7" i="9" s="1"/>
  <c r="P46" i="14"/>
  <c r="E6" i="14" s="1"/>
  <c r="N46" i="8"/>
  <c r="E5" i="8" s="1"/>
  <c r="Q46" i="14"/>
  <c r="D7" i="14" s="1"/>
  <c r="G46" i="7"/>
  <c r="D2" i="7" s="1"/>
  <c r="E7" i="19" s="1"/>
  <c r="H46" i="13"/>
  <c r="E2" i="13" s="1"/>
  <c r="I46" i="11"/>
  <c r="D3" i="11" s="1"/>
  <c r="R46" i="15"/>
  <c r="E7" i="15" s="1"/>
  <c r="Q46" i="16"/>
  <c r="D7" i="16" s="1"/>
  <c r="L46" i="8"/>
  <c r="E4" i="8" s="1"/>
  <c r="N46" i="11"/>
  <c r="E5" i="11" s="1"/>
  <c r="O46" i="14"/>
  <c r="D6" i="14" s="1"/>
  <c r="L46" i="16"/>
  <c r="E4" i="16" s="1"/>
  <c r="Q46" i="6"/>
  <c r="D7" i="6" s="1"/>
  <c r="G46" i="14"/>
  <c r="D2" i="14" s="1"/>
  <c r="M46" i="8"/>
  <c r="D5" i="8" s="1"/>
  <c r="L46" i="13"/>
  <c r="E4" i="13" s="1"/>
  <c r="M46" i="16"/>
  <c r="D5" i="16" s="1"/>
  <c r="H46" i="7"/>
  <c r="E2" i="7" s="1"/>
  <c r="G46" i="15"/>
  <c r="D2" i="15" s="1"/>
  <c r="J46" i="8"/>
  <c r="E3" i="8" s="1"/>
  <c r="M46" i="10"/>
  <c r="D5" i="10" s="1"/>
  <c r="Q46" i="12"/>
  <c r="D7" i="12" s="1"/>
  <c r="I46" i="16"/>
  <c r="D3" i="16" s="1"/>
  <c r="G46" i="13"/>
  <c r="D2" i="13" s="1"/>
  <c r="O46" i="12"/>
  <c r="D6" i="12" s="1"/>
  <c r="L46" i="14"/>
  <c r="E4" i="14" s="1"/>
  <c r="Q46" i="15"/>
  <c r="D7" i="15" s="1"/>
  <c r="N46" i="6"/>
  <c r="E5" i="6" s="1"/>
  <c r="H46" i="12"/>
  <c r="E2" i="12" s="1"/>
  <c r="O46" i="9"/>
  <c r="D6" i="9" s="1"/>
  <c r="R46" i="16"/>
  <c r="E7" i="16" s="1"/>
  <c r="G46" i="6"/>
  <c r="AC31" i="2"/>
  <c r="M46" i="11"/>
  <c r="D5" i="11" s="1"/>
  <c r="K46" i="16"/>
  <c r="D4" i="16" s="1"/>
  <c r="P46" i="12"/>
  <c r="E6" i="12" s="1"/>
  <c r="G46" i="12"/>
  <c r="D2" i="12" s="1"/>
  <c r="P46" i="13"/>
  <c r="E6" i="13" s="1"/>
  <c r="J46" i="9"/>
  <c r="E3" i="9" s="1"/>
  <c r="O46" i="10"/>
  <c r="D6" i="10" s="1"/>
  <c r="K46" i="12"/>
  <c r="D4" i="12" s="1"/>
  <c r="R46" i="13"/>
  <c r="E7" i="13" s="1"/>
  <c r="M46" i="15"/>
  <c r="D5" i="15" s="1"/>
  <c r="J46" i="6"/>
  <c r="E3" i="6" s="1"/>
  <c r="H46" i="10"/>
  <c r="E2" i="10" s="1"/>
  <c r="K46" i="9"/>
  <c r="D4" i="9" s="1"/>
  <c r="Q46" i="10"/>
  <c r="D7" i="10" s="1"/>
  <c r="M46" i="12"/>
  <c r="D5" i="12" s="1"/>
  <c r="O46" i="15"/>
  <c r="D6" i="15" s="1"/>
  <c r="L46" i="6"/>
  <c r="E4" i="6" s="1"/>
  <c r="G46" i="11"/>
  <c r="D2" i="11" s="1"/>
  <c r="R46" i="8"/>
  <c r="E7" i="8" s="1"/>
  <c r="L46" i="11"/>
  <c r="E4" i="11" s="1"/>
  <c r="M46" i="14"/>
  <c r="D5" i="14" s="1"/>
  <c r="O46" i="6"/>
  <c r="D6" i="6" s="1"/>
  <c r="P46" i="8"/>
  <c r="E6" i="8" s="1"/>
  <c r="K46" i="10"/>
  <c r="D4" i="10" s="1"/>
  <c r="Q46" i="11"/>
  <c r="D7" i="11" s="1"/>
  <c r="N46" i="13"/>
  <c r="E5" i="13" s="1"/>
  <c r="I46" i="15"/>
  <c r="D3" i="15" s="1"/>
  <c r="P46" i="16"/>
  <c r="E6" i="16" s="1"/>
  <c r="H46" i="8"/>
  <c r="E2" i="8" s="1"/>
  <c r="L46" i="15"/>
  <c r="E4" i="15" s="1"/>
  <c r="G46" i="9"/>
  <c r="D2" i="9" s="1"/>
  <c r="AC25" i="2"/>
  <c r="AC17" i="2"/>
  <c r="I46" i="13"/>
  <c r="D3" i="13" s="1"/>
  <c r="O46" i="11"/>
  <c r="D6" i="11" s="1"/>
  <c r="I46" i="14"/>
  <c r="D3" i="14" s="1"/>
  <c r="R46" i="14"/>
  <c r="E7" i="14" s="1"/>
  <c r="J46" i="11"/>
  <c r="E3" i="11" s="1"/>
  <c r="M46" i="6"/>
  <c r="D5" i="6" s="1"/>
  <c r="L51" i="1"/>
  <c r="T7" i="18"/>
  <c r="T34" i="18"/>
  <c r="T13" i="18"/>
  <c r="W12" i="18"/>
  <c r="K12" i="18"/>
  <c r="K34" i="18"/>
  <c r="W34" i="18"/>
  <c r="O46" i="13"/>
  <c r="D6" i="13" s="1"/>
  <c r="R46" i="9"/>
  <c r="E7" i="9" s="1"/>
  <c r="J46" i="10"/>
  <c r="E3" i="10" s="1"/>
  <c r="N46" i="12"/>
  <c r="E5" i="12" s="1"/>
  <c r="T12" i="18"/>
  <c r="E51" i="1"/>
  <c r="W7" i="18"/>
  <c r="K7" i="18"/>
  <c r="E47" i="1"/>
  <c r="K35" i="18"/>
  <c r="W35" i="18"/>
  <c r="I46" i="8"/>
  <c r="D3" i="8" s="1"/>
  <c r="E3" i="17" s="1"/>
  <c r="J46" i="12"/>
  <c r="E3" i="12" s="1"/>
  <c r="R46" i="12"/>
  <c r="E7" i="12" s="1"/>
  <c r="R46" i="6"/>
  <c r="E7" i="6" s="1"/>
  <c r="I46" i="10"/>
  <c r="D3" i="10" s="1"/>
  <c r="K46" i="13"/>
  <c r="D4" i="13" s="1"/>
  <c r="H46" i="16"/>
  <c r="E2" i="16" s="1"/>
  <c r="O51" i="1"/>
  <c r="W13" i="18"/>
  <c r="T6" i="18"/>
  <c r="T35" i="18"/>
  <c r="L47" i="1"/>
  <c r="K6" i="18"/>
  <c r="W6" i="18"/>
  <c r="N46" i="9"/>
  <c r="E5" i="9" s="1"/>
  <c r="T21" i="18"/>
  <c r="K13" i="18"/>
  <c r="W21" i="18"/>
  <c r="K21" i="18"/>
  <c r="K46" i="11"/>
  <c r="D4" i="11" s="1"/>
  <c r="I42" i="1"/>
  <c r="Q38" i="1"/>
  <c r="F31" i="1"/>
  <c r="M39" i="1"/>
  <c r="H44" i="1"/>
  <c r="M43" i="1"/>
  <c r="N31" i="1"/>
  <c r="L21" i="1"/>
  <c r="L33" i="1"/>
  <c r="N33" i="1"/>
  <c r="I19" i="1"/>
  <c r="Q27" i="1"/>
  <c r="G33" i="1"/>
  <c r="E27" i="1"/>
  <c r="Q21" i="1"/>
  <c r="F17" i="1"/>
  <c r="I39" i="1"/>
  <c r="M44" i="1"/>
  <c r="E25" i="1"/>
  <c r="F26" i="1"/>
  <c r="N20" i="1"/>
  <c r="Q18" i="1"/>
  <c r="F33" i="1"/>
  <c r="H34" i="1"/>
  <c r="F25" i="1"/>
  <c r="I32" i="1"/>
  <c r="G39" i="1"/>
  <c r="I17" i="1"/>
  <c r="P25" i="1"/>
  <c r="P30" i="1"/>
  <c r="F32" i="1"/>
  <c r="Q33" i="1"/>
  <c r="P33" i="1"/>
  <c r="P37" i="1"/>
  <c r="Q19" i="1"/>
  <c r="N19" i="1"/>
  <c r="I22" i="1"/>
  <c r="G21" i="1"/>
  <c r="O26" i="1"/>
  <c r="M21" i="1"/>
  <c r="O19" i="1"/>
  <c r="L39" i="1"/>
  <c r="I33" i="1"/>
  <c r="I25" i="1"/>
  <c r="Q22" i="1"/>
  <c r="H30" i="1"/>
  <c r="L17" i="1"/>
  <c r="E46" i="1"/>
  <c r="P40" i="1"/>
  <c r="Q29" i="1"/>
  <c r="Q25" i="1"/>
  <c r="N24" i="1"/>
  <c r="I23" i="1"/>
  <c r="O22" i="1"/>
  <c r="E40" i="1"/>
  <c r="O18" i="1"/>
  <c r="F21" i="1"/>
  <c r="G29" i="1"/>
  <c r="AC24" i="2"/>
  <c r="AC10" i="2"/>
  <c r="AC34" i="2"/>
  <c r="AC18" i="2"/>
  <c r="AC13" i="2"/>
  <c r="AC36" i="2"/>
  <c r="AC28" i="2"/>
  <c r="AC20" i="2"/>
  <c r="AC12" i="2"/>
  <c r="AC35" i="2"/>
  <c r="AC27" i="2"/>
  <c r="AC19" i="2"/>
  <c r="AC26" i="2"/>
  <c r="AC37" i="2"/>
  <c r="AC29" i="2"/>
  <c r="AC21" i="2"/>
  <c r="AC11" i="2"/>
  <c r="AC38" i="2"/>
  <c r="AC30" i="2"/>
  <c r="AC22" i="2"/>
  <c r="AC14" i="2"/>
  <c r="AC33" i="2"/>
  <c r="AC32" i="2"/>
  <c r="AC16" i="2"/>
  <c r="AC39" i="2"/>
  <c r="AC23" i="2"/>
  <c r="AC15" i="2"/>
  <c r="T24" i="18"/>
  <c r="K15" i="18"/>
  <c r="G26" i="1"/>
  <c r="G24" i="1"/>
  <c r="M32" i="1"/>
  <c r="O20" i="1"/>
  <c r="E38" i="1"/>
  <c r="E32" i="1"/>
  <c r="H17" i="1"/>
  <c r="O35" i="1"/>
  <c r="H26" i="1"/>
  <c r="E17" i="1"/>
  <c r="K2" i="18"/>
  <c r="C3" i="19"/>
  <c r="B6" i="17"/>
  <c r="C2" i="19"/>
  <c r="B7" i="17"/>
  <c r="H46" i="1"/>
  <c r="M45" i="1"/>
  <c r="E43" i="1"/>
  <c r="F35" i="1"/>
  <c r="F18" i="1"/>
  <c r="Q32" i="1"/>
  <c r="L20" i="1"/>
  <c r="F44" i="1"/>
  <c r="N46" i="1"/>
  <c r="H38" i="1"/>
  <c r="H32" i="1"/>
  <c r="F22" i="1"/>
  <c r="O39" i="1"/>
  <c r="G44" i="1"/>
  <c r="I20" i="1"/>
  <c r="G17" i="1"/>
  <c r="O38" i="1"/>
  <c r="I44" i="1"/>
  <c r="F34" i="1"/>
  <c r="L19" i="1"/>
  <c r="P43" i="1"/>
  <c r="H27" i="1"/>
  <c r="I18" i="1"/>
  <c r="O21" i="1"/>
  <c r="O32" i="1"/>
  <c r="Q44" i="1"/>
  <c r="H22" i="1"/>
  <c r="P20" i="1"/>
  <c r="F20" i="1"/>
  <c r="I37" i="1"/>
  <c r="O45" i="1"/>
  <c r="F37" i="1"/>
  <c r="M46" i="1"/>
  <c r="P22" i="1"/>
  <c r="N45" i="1"/>
  <c r="E22" i="1"/>
  <c r="E45" i="1"/>
  <c r="E21" i="1"/>
  <c r="G46" i="1"/>
  <c r="G30" i="1"/>
  <c r="E19" i="1"/>
  <c r="H42" i="1"/>
  <c r="F19" i="1"/>
  <c r="P17" i="1"/>
  <c r="E42" i="1"/>
  <c r="E20" i="1"/>
  <c r="H39" i="1"/>
  <c r="G31" i="1"/>
  <c r="N21" i="1"/>
  <c r="N44" i="1"/>
  <c r="M28" i="1"/>
  <c r="O33" i="1"/>
  <c r="O44" i="1"/>
  <c r="F42" i="1"/>
  <c r="F41" i="1"/>
  <c r="L37" i="1"/>
  <c r="M35" i="1"/>
  <c r="T30" i="18"/>
  <c r="T32" i="18"/>
  <c r="P42" i="1"/>
  <c r="Q46" i="1"/>
  <c r="O43" i="1"/>
  <c r="E29" i="1"/>
  <c r="G34" i="1"/>
  <c r="N36" i="1"/>
  <c r="N28" i="1"/>
  <c r="N43" i="1"/>
  <c r="N27" i="1"/>
  <c r="N38" i="1"/>
  <c r="N22" i="1"/>
  <c r="O42" i="1"/>
  <c r="H41" i="1"/>
  <c r="H20" i="1"/>
  <c r="O31" i="1"/>
  <c r="F43" i="1"/>
  <c r="F23" i="1"/>
  <c r="O29" i="1"/>
  <c r="F38" i="1"/>
  <c r="I43" i="1"/>
  <c r="O17" i="1"/>
  <c r="Q43" i="1"/>
  <c r="G20" i="1"/>
  <c r="Q45" i="1"/>
  <c r="L27" i="1"/>
  <c r="E18" i="1"/>
  <c r="I46" i="1"/>
  <c r="H21" i="1"/>
  <c r="H43" i="1"/>
  <c r="O23" i="1"/>
  <c r="P21" i="1"/>
  <c r="F27" i="1"/>
  <c r="M20" i="1"/>
  <c r="Q35" i="1"/>
  <c r="O46" i="1"/>
  <c r="O41" i="1"/>
  <c r="L45" i="1"/>
  <c r="P18" i="1"/>
  <c r="P23" i="1"/>
  <c r="G41" i="1"/>
  <c r="G28" i="1"/>
  <c r="G43" i="1"/>
  <c r="N17" i="1"/>
  <c r="I31" i="1"/>
  <c r="E44" i="1"/>
  <c r="H45" i="1"/>
  <c r="M29" i="1"/>
  <c r="I45" i="1"/>
  <c r="I40" i="1"/>
  <c r="O37" i="1"/>
  <c r="F46" i="1"/>
  <c r="F45" i="1"/>
  <c r="F29" i="1"/>
  <c r="P39" i="1"/>
  <c r="M38" i="1"/>
  <c r="P44" i="1"/>
  <c r="M37" i="1"/>
  <c r="F36" i="1"/>
  <c r="P46" i="1"/>
  <c r="P45" i="1"/>
  <c r="G22" i="1"/>
  <c r="G45" i="1"/>
  <c r="W10" i="18"/>
  <c r="W11" i="18"/>
  <c r="W20" i="18"/>
  <c r="W9" i="18"/>
  <c r="W36" i="18"/>
  <c r="W16" i="18"/>
  <c r="K19" i="18"/>
  <c r="W3" i="18"/>
  <c r="K24" i="18"/>
  <c r="M33" i="1"/>
  <c r="G36" i="1"/>
  <c r="W29" i="18"/>
  <c r="W23" i="18"/>
  <c r="I34" i="1"/>
  <c r="K8" i="18"/>
  <c r="W18" i="18"/>
  <c r="W14" i="18"/>
  <c r="W32" i="18"/>
  <c r="W17" i="18"/>
  <c r="W26" i="18"/>
  <c r="M19" i="1"/>
  <c r="E31" i="1"/>
  <c r="T17" i="18"/>
  <c r="T15" i="18"/>
  <c r="W25" i="18"/>
  <c r="W27" i="18"/>
  <c r="W24" i="18"/>
  <c r="W28" i="18"/>
  <c r="W37" i="18"/>
  <c r="W2" i="18"/>
  <c r="T2" i="18"/>
  <c r="W30" i="18"/>
  <c r="W5" i="18"/>
  <c r="G27" i="1"/>
  <c r="K11" i="18"/>
  <c r="W8" i="18"/>
  <c r="L22" i="1"/>
  <c r="T28" i="18"/>
  <c r="T10" i="18"/>
  <c r="T20" i="18"/>
  <c r="T5" i="18"/>
  <c r="T36" i="18"/>
  <c r="T26" i="18"/>
  <c r="T9" i="18"/>
  <c r="T37" i="18"/>
  <c r="T16" i="18"/>
  <c r="T29" i="18"/>
  <c r="T23" i="18"/>
  <c r="L40" i="1"/>
  <c r="L25" i="1"/>
  <c r="W15" i="18"/>
  <c r="T14" i="18"/>
  <c r="T11" i="18"/>
  <c r="L46" i="1"/>
  <c r="T3" i="18"/>
  <c r="M22" i="1"/>
  <c r="I29" i="1"/>
  <c r="T19" i="18"/>
  <c r="W19" i="18"/>
  <c r="T22" i="18"/>
  <c r="W22" i="18"/>
  <c r="T18" i="18"/>
  <c r="T8" i="18"/>
  <c r="L44" i="1"/>
  <c r="T33" i="18"/>
  <c r="T25" i="18"/>
  <c r="W33" i="18"/>
  <c r="T27" i="18"/>
  <c r="T31" i="18"/>
  <c r="Q42" i="1"/>
  <c r="I38" i="1"/>
  <c r="H28" i="1"/>
  <c r="G38" i="1"/>
  <c r="L31" i="1"/>
  <c r="L28" i="1"/>
  <c r="N39" i="1"/>
  <c r="G37" i="1"/>
  <c r="I28" i="1"/>
  <c r="E36" i="1"/>
  <c r="E24" i="1"/>
  <c r="E33" i="1"/>
  <c r="E41" i="1"/>
  <c r="E37" i="1"/>
  <c r="M36" i="1"/>
  <c r="M42" i="1"/>
  <c r="Q26" i="1"/>
  <c r="Q41" i="1"/>
  <c r="Q31" i="1"/>
  <c r="M24" i="1"/>
  <c r="Q30" i="1"/>
  <c r="I26" i="1"/>
  <c r="L18" i="1"/>
  <c r="L41" i="1"/>
  <c r="O40" i="1"/>
  <c r="L36" i="1"/>
  <c r="N32" i="1"/>
  <c r="Q34" i="1"/>
  <c r="H29" i="1"/>
  <c r="O30" i="1"/>
  <c r="L24" i="1"/>
  <c r="H23" i="1"/>
  <c r="P41" i="1"/>
  <c r="G40" i="1"/>
  <c r="I36" i="1"/>
  <c r="P34" i="1"/>
  <c r="O27" i="1"/>
  <c r="N30" i="1"/>
  <c r="N23" i="1"/>
  <c r="N18" i="1"/>
  <c r="E30" i="1"/>
  <c r="Q36" i="1"/>
  <c r="M40" i="1"/>
  <c r="Q24" i="1"/>
  <c r="P26" i="1"/>
  <c r="H37" i="1"/>
  <c r="G19" i="1"/>
  <c r="P36" i="1"/>
  <c r="L26" i="1"/>
  <c r="E26" i="1"/>
  <c r="E35" i="1"/>
  <c r="E34" i="1"/>
  <c r="Q37" i="1"/>
  <c r="Q23" i="1"/>
  <c r="M26" i="1"/>
  <c r="M25" i="1"/>
  <c r="M41" i="1"/>
  <c r="M31" i="1"/>
  <c r="Q39" i="1"/>
  <c r="O36" i="1"/>
  <c r="H31" i="1"/>
  <c r="O34" i="1"/>
  <c r="M30" i="1"/>
  <c r="O24" i="1"/>
  <c r="L23" i="1"/>
  <c r="N25" i="1"/>
  <c r="N42" i="1"/>
  <c r="H40" i="1"/>
  <c r="G32" i="1"/>
  <c r="M34" i="1"/>
  <c r="P27" i="1"/>
  <c r="I30" i="1"/>
  <c r="N26" i="1"/>
  <c r="H18" i="1"/>
  <c r="I41" i="1"/>
  <c r="P38" i="1"/>
  <c r="N35" i="1"/>
  <c r="L32" i="1"/>
  <c r="L34" i="1"/>
  <c r="P24" i="1"/>
  <c r="G23" i="1"/>
  <c r="G18" i="1"/>
  <c r="L30" i="1"/>
  <c r="L35" i="1"/>
  <c r="F30" i="1"/>
  <c r="E39" i="1"/>
  <c r="E23" i="1"/>
  <c r="Q28" i="1"/>
  <c r="Q20" i="1"/>
  <c r="G35" i="1"/>
  <c r="N40" i="1"/>
  <c r="P31" i="1"/>
  <c r="H25" i="1"/>
  <c r="P35" i="1"/>
  <c r="E28" i="1"/>
  <c r="M23" i="1"/>
  <c r="M27" i="1"/>
  <c r="Q40" i="1"/>
  <c r="M18" i="1"/>
  <c r="H36" i="1"/>
  <c r="P32" i="1"/>
  <c r="O28" i="1"/>
  <c r="H24" i="1"/>
  <c r="G25" i="1"/>
  <c r="G42" i="1"/>
  <c r="I35" i="1"/>
  <c r="I27" i="1"/>
  <c r="L42" i="1"/>
  <c r="L38" i="1"/>
  <c r="H33" i="1"/>
  <c r="H35" i="1"/>
  <c r="N37" i="1"/>
  <c r="N29" i="1"/>
  <c r="P28" i="1"/>
  <c r="I21" i="1"/>
  <c r="I24" i="1"/>
  <c r="P19" i="1"/>
  <c r="O25" i="1"/>
  <c r="N34" i="1"/>
  <c r="K29" i="18"/>
  <c r="K32" i="18"/>
  <c r="K10" i="18"/>
  <c r="M17" i="1"/>
  <c r="Q17" i="1"/>
  <c r="K16" i="18"/>
  <c r="K28" i="18"/>
  <c r="W4" i="18"/>
  <c r="K33" i="18"/>
  <c r="K30" i="18"/>
  <c r="K4" i="18"/>
  <c r="K5" i="18"/>
  <c r="K17" i="18"/>
  <c r="K37" i="18"/>
  <c r="K9" i="18"/>
  <c r="K25" i="18"/>
  <c r="K3" i="18"/>
  <c r="K23" i="18"/>
  <c r="K18" i="18"/>
  <c r="K20" i="18"/>
  <c r="K36" i="18"/>
  <c r="K22" i="18"/>
  <c r="K31" i="18"/>
  <c r="T4" i="18"/>
  <c r="K14" i="18"/>
  <c r="K27" i="18"/>
  <c r="K26" i="18"/>
  <c r="E2" i="19" l="1"/>
  <c r="E6" i="19"/>
  <c r="E5" i="19"/>
  <c r="E3" i="19"/>
  <c r="E4" i="19"/>
  <c r="K51" i="1"/>
  <c r="K44" i="1"/>
  <c r="H6" i="19"/>
  <c r="S46" i="1"/>
  <c r="K26" i="1"/>
  <c r="K47" i="1"/>
  <c r="K41" i="1"/>
  <c r="K36" i="1"/>
  <c r="K30" i="1"/>
  <c r="K29" i="1"/>
  <c r="K27" i="1"/>
  <c r="S42" i="1"/>
  <c r="K34" i="1"/>
  <c r="K20" i="1"/>
  <c r="K21" i="1"/>
  <c r="K17" i="1"/>
  <c r="K32" i="1"/>
  <c r="K43" i="1"/>
  <c r="S43" i="1"/>
  <c r="K28" i="1"/>
  <c r="K23" i="1"/>
  <c r="K35" i="1"/>
  <c r="S44" i="1"/>
  <c r="K18" i="1"/>
  <c r="K19" i="1"/>
  <c r="K45" i="1"/>
  <c r="K38" i="1"/>
  <c r="S47" i="1"/>
  <c r="K31" i="1"/>
  <c r="K39" i="1"/>
  <c r="S32" i="1"/>
  <c r="S36" i="1"/>
  <c r="U36" i="1" s="1"/>
  <c r="K37" i="1"/>
  <c r="S45" i="1"/>
  <c r="K22" i="1"/>
  <c r="S50" i="1"/>
  <c r="K50" i="1"/>
  <c r="S38" i="1"/>
  <c r="S23" i="1"/>
  <c r="S26" i="1"/>
  <c r="S31" i="1"/>
  <c r="S25" i="1"/>
  <c r="S20" i="1"/>
  <c r="S39" i="1"/>
  <c r="S51" i="1"/>
  <c r="K48" i="1"/>
  <c r="S48" i="1"/>
  <c r="K49" i="1"/>
  <c r="S52" i="1"/>
  <c r="S35" i="1"/>
  <c r="S41" i="1"/>
  <c r="U41" i="1" s="1"/>
  <c r="K33" i="1"/>
  <c r="S40" i="1"/>
  <c r="S22" i="1"/>
  <c r="S33" i="1"/>
  <c r="K52" i="1"/>
  <c r="S49" i="1"/>
  <c r="S28" i="1"/>
  <c r="S30" i="1"/>
  <c r="S34" i="1"/>
  <c r="S24" i="1"/>
  <c r="S18" i="1"/>
  <c r="K24" i="1"/>
  <c r="K42" i="1"/>
  <c r="K46" i="1"/>
  <c r="S21" i="1"/>
  <c r="S27" i="1"/>
  <c r="S37" i="1"/>
  <c r="S19" i="1"/>
  <c r="K40" i="1"/>
  <c r="S17" i="1"/>
  <c r="K25" i="1"/>
  <c r="S29" i="1"/>
  <c r="D7" i="1"/>
  <c r="G5" i="19"/>
  <c r="C7" i="17"/>
  <c r="D8" i="1"/>
  <c r="D9" i="1"/>
  <c r="D6" i="1"/>
  <c r="F5" i="19"/>
  <c r="G5" i="17"/>
  <c r="F3" i="17"/>
  <c r="K5" i="19"/>
  <c r="I3" i="17"/>
  <c r="D4" i="17"/>
  <c r="E4" i="17"/>
  <c r="F4" i="19"/>
  <c r="D7" i="17"/>
  <c r="D6" i="17"/>
  <c r="E2" i="17"/>
  <c r="F7" i="19"/>
  <c r="I7" i="17"/>
  <c r="K2" i="19"/>
  <c r="L7" i="17"/>
  <c r="N2" i="19"/>
  <c r="F6" i="19"/>
  <c r="E5" i="17"/>
  <c r="L6" i="17"/>
  <c r="N3" i="19"/>
  <c r="D2" i="17"/>
  <c r="H2" i="19"/>
  <c r="G7" i="17"/>
  <c r="I5" i="17"/>
  <c r="K6" i="19"/>
  <c r="K4" i="19"/>
  <c r="I4" i="17"/>
  <c r="L3" i="17"/>
  <c r="N5" i="19"/>
  <c r="K7" i="19"/>
  <c r="I2" i="17"/>
  <c r="D11" i="1"/>
  <c r="G3" i="17"/>
  <c r="H5" i="19"/>
  <c r="I6" i="17"/>
  <c r="K3" i="19"/>
  <c r="N6" i="19"/>
  <c r="L5" i="17"/>
  <c r="N7" i="19"/>
  <c r="L2" i="17"/>
  <c r="D5" i="17"/>
  <c r="G4" i="17"/>
  <c r="H4" i="19"/>
  <c r="D10" i="1"/>
  <c r="H3" i="19"/>
  <c r="G6" i="17"/>
  <c r="E7" i="17"/>
  <c r="F2" i="19"/>
  <c r="G2" i="17"/>
  <c r="H7" i="19"/>
  <c r="F3" i="19"/>
  <c r="E6" i="17"/>
  <c r="N4" i="19"/>
  <c r="L4" i="17"/>
  <c r="D3" i="17"/>
  <c r="M4" i="17"/>
  <c r="O4" i="19"/>
  <c r="M6" i="17"/>
  <c r="O3" i="19"/>
  <c r="O6" i="19"/>
  <c r="M5" i="17"/>
  <c r="M3" i="17"/>
  <c r="O5" i="19"/>
  <c r="M2" i="17"/>
  <c r="O7" i="19"/>
  <c r="M7" i="17"/>
  <c r="O2" i="19"/>
  <c r="P2" i="19"/>
  <c r="N7" i="17"/>
  <c r="P6" i="19"/>
  <c r="N5" i="17"/>
  <c r="P4" i="19"/>
  <c r="N4" i="17"/>
  <c r="N2" i="17"/>
  <c r="P7" i="19"/>
  <c r="N6" i="17"/>
  <c r="P3" i="19"/>
  <c r="P5" i="19"/>
  <c r="N3" i="17"/>
  <c r="M3" i="19"/>
  <c r="K6" i="17"/>
  <c r="M6" i="19"/>
  <c r="K5" i="17"/>
  <c r="M5" i="19"/>
  <c r="K3" i="17"/>
  <c r="M7" i="19"/>
  <c r="K2" i="17"/>
  <c r="M2" i="19"/>
  <c r="K7" i="17"/>
  <c r="M4" i="19"/>
  <c r="K4" i="17"/>
  <c r="J5" i="17"/>
  <c r="L6" i="19"/>
  <c r="J2" i="17"/>
  <c r="L7" i="19"/>
  <c r="J3" i="17"/>
  <c r="L5" i="19"/>
  <c r="L3" i="19"/>
  <c r="J6" i="17"/>
  <c r="J7" i="17"/>
  <c r="L2" i="19"/>
  <c r="J4" i="17"/>
  <c r="L4" i="19"/>
  <c r="G2" i="19"/>
  <c r="F7" i="17"/>
  <c r="G6" i="19"/>
  <c r="F5" i="17"/>
  <c r="F2" i="17"/>
  <c r="G7" i="19"/>
  <c r="F4" i="17"/>
  <c r="G4" i="19"/>
  <c r="G3" i="19"/>
  <c r="F6" i="17"/>
  <c r="C6" i="17"/>
  <c r="C5" i="17"/>
  <c r="D2" i="6"/>
  <c r="D4" i="6"/>
  <c r="D3" i="6"/>
  <c r="S54" i="1" l="1"/>
  <c r="K54" i="1"/>
  <c r="H6" i="17"/>
  <c r="I6" i="19" s="1"/>
  <c r="H7" i="17"/>
  <c r="I7" i="19" s="1"/>
  <c r="O7" i="17"/>
  <c r="Q7" i="19" s="1"/>
  <c r="R11" i="1" s="1"/>
  <c r="O6" i="17"/>
  <c r="Q6" i="19" s="1"/>
  <c r="R10" i="1" s="1"/>
  <c r="O2" i="17"/>
  <c r="Q3" i="19" s="1"/>
  <c r="O4" i="17"/>
  <c r="Q4" i="19" s="1"/>
  <c r="R8" i="1" s="1"/>
  <c r="O3" i="17"/>
  <c r="Q2" i="19" s="1"/>
  <c r="R7" i="1" s="1"/>
  <c r="H5" i="17"/>
  <c r="I5" i="19" s="1"/>
  <c r="O5" i="17"/>
  <c r="Q5" i="19" s="1"/>
  <c r="R9" i="1" s="1"/>
  <c r="F7" i="1"/>
  <c r="D6" i="19"/>
  <c r="J6" i="19" s="1"/>
  <c r="J35" i="18"/>
  <c r="I35" i="18" s="1"/>
  <c r="J50" i="1" s="1"/>
  <c r="U51" i="1"/>
  <c r="J33" i="18"/>
  <c r="I33" i="18" s="1"/>
  <c r="J48" i="1" s="1"/>
  <c r="J5" i="18"/>
  <c r="I5" i="18" s="1"/>
  <c r="J18" i="18"/>
  <c r="I18" i="18" s="1"/>
  <c r="J33" i="1" s="1"/>
  <c r="D3" i="19"/>
  <c r="J3" i="19" s="1"/>
  <c r="J24" i="18"/>
  <c r="I24" i="18" s="1"/>
  <c r="J39" i="1" s="1"/>
  <c r="J26" i="18"/>
  <c r="I26" i="18" s="1"/>
  <c r="J41" i="1" s="1"/>
  <c r="J22" i="18"/>
  <c r="I22" i="18" s="1"/>
  <c r="J37" i="1" s="1"/>
  <c r="J13" i="18"/>
  <c r="I13" i="18" s="1"/>
  <c r="D2" i="19"/>
  <c r="T2" i="19" s="1"/>
  <c r="J34" i="18"/>
  <c r="I34" i="18" s="1"/>
  <c r="J49" i="1" s="1"/>
  <c r="U25" i="1"/>
  <c r="U47" i="1"/>
  <c r="J7" i="18"/>
  <c r="I7" i="18" s="1"/>
  <c r="J3" i="18"/>
  <c r="I3" i="18" s="1"/>
  <c r="J27" i="18"/>
  <c r="I27" i="18" s="1"/>
  <c r="J42" i="1" s="1"/>
  <c r="J36" i="18"/>
  <c r="I36" i="18" s="1"/>
  <c r="J51" i="1" s="1"/>
  <c r="J16" i="18"/>
  <c r="I16" i="18" s="1"/>
  <c r="J28" i="1" s="1"/>
  <c r="J12" i="18"/>
  <c r="I12" i="18" s="1"/>
  <c r="J30" i="1" s="1"/>
  <c r="J25" i="18"/>
  <c r="I25" i="18" s="1"/>
  <c r="J40" i="1" s="1"/>
  <c r="J15" i="18"/>
  <c r="I15" i="18" s="1"/>
  <c r="J8" i="18"/>
  <c r="I8" i="18" s="1"/>
  <c r="J20" i="1" s="1"/>
  <c r="J9" i="18"/>
  <c r="I9" i="18" s="1"/>
  <c r="J28" i="18"/>
  <c r="I28" i="18" s="1"/>
  <c r="J43" i="1" s="1"/>
  <c r="J21" i="18"/>
  <c r="I21" i="18" s="1"/>
  <c r="J36" i="1" s="1"/>
  <c r="J6" i="18"/>
  <c r="I6" i="18" s="1"/>
  <c r="U26" i="1"/>
  <c r="U46" i="1"/>
  <c r="U44" i="1"/>
  <c r="U37" i="1"/>
  <c r="V37" i="1" s="1"/>
  <c r="U34" i="1"/>
  <c r="U30" i="1"/>
  <c r="U23" i="1"/>
  <c r="U19" i="1"/>
  <c r="U31" i="1"/>
  <c r="U50" i="1"/>
  <c r="U42" i="1"/>
  <c r="V42" i="1" s="1"/>
  <c r="U39" i="1"/>
  <c r="J30" i="18"/>
  <c r="I30" i="18" s="1"/>
  <c r="J45" i="1" s="1"/>
  <c r="U20" i="1"/>
  <c r="U29" i="1"/>
  <c r="U22" i="1"/>
  <c r="U35" i="1"/>
  <c r="V36" i="1" s="1"/>
  <c r="U33" i="1"/>
  <c r="U38" i="1"/>
  <c r="U48" i="1"/>
  <c r="U17" i="1"/>
  <c r="U27" i="1"/>
  <c r="U45" i="1"/>
  <c r="U43" i="1"/>
  <c r="U21" i="1"/>
  <c r="U18" i="1"/>
  <c r="U28" i="1"/>
  <c r="U32" i="1"/>
  <c r="U24" i="1"/>
  <c r="U52" i="1"/>
  <c r="U49" i="1"/>
  <c r="U40" i="1"/>
  <c r="J17" i="18"/>
  <c r="I17" i="18" s="1"/>
  <c r="J31" i="1" s="1"/>
  <c r="J32" i="18"/>
  <c r="I32" i="18" s="1"/>
  <c r="J47" i="1" s="1"/>
  <c r="J2" i="18"/>
  <c r="I2" i="18" s="1"/>
  <c r="J4" i="18"/>
  <c r="I4" i="18" s="1"/>
  <c r="J18" i="1" s="1"/>
  <c r="J20" i="18"/>
  <c r="I20" i="18" s="1"/>
  <c r="J35" i="1" s="1"/>
  <c r="J23" i="18"/>
  <c r="I23" i="18" s="1"/>
  <c r="J38" i="1" s="1"/>
  <c r="J37" i="18"/>
  <c r="I37" i="18" s="1"/>
  <c r="J52" i="1" s="1"/>
  <c r="J11" i="18"/>
  <c r="I11" i="18" s="1"/>
  <c r="J32" i="1" s="1"/>
  <c r="J19" i="18"/>
  <c r="I19" i="18" s="1"/>
  <c r="J34" i="1" s="1"/>
  <c r="J29" i="18"/>
  <c r="I29" i="18" s="1"/>
  <c r="J44" i="1" s="1"/>
  <c r="J14" i="18"/>
  <c r="I14" i="18" s="1"/>
  <c r="J22" i="1" s="1"/>
  <c r="J31" i="18"/>
  <c r="I31" i="18" s="1"/>
  <c r="J46" i="1" s="1"/>
  <c r="J10" i="18"/>
  <c r="I10" i="18" s="1"/>
  <c r="J25" i="1" s="1"/>
  <c r="P11" i="1"/>
  <c r="G11" i="1"/>
  <c r="C3" i="17"/>
  <c r="H3" i="17" s="1"/>
  <c r="D5" i="19"/>
  <c r="C4" i="17"/>
  <c r="H4" i="17" s="1"/>
  <c r="D4" i="19"/>
  <c r="C2" i="17"/>
  <c r="H2" i="17" s="1"/>
  <c r="D7" i="19"/>
  <c r="P8" i="1"/>
  <c r="I7" i="1"/>
  <c r="Q7" i="1"/>
  <c r="I10" i="1"/>
  <c r="L10" i="1"/>
  <c r="L8" i="1"/>
  <c r="Q6" i="1"/>
  <c r="O6" i="1"/>
  <c r="F8" i="1"/>
  <c r="F9" i="1"/>
  <c r="L11" i="1"/>
  <c r="O9" i="1"/>
  <c r="Q8" i="1"/>
  <c r="I6" i="1"/>
  <c r="P7" i="1"/>
  <c r="L9" i="1"/>
  <c r="M6" i="1"/>
  <c r="I11" i="1"/>
  <c r="O7" i="1"/>
  <c r="G7" i="1"/>
  <c r="Q9" i="1"/>
  <c r="F10" i="1"/>
  <c r="M9" i="1"/>
  <c r="G9" i="1"/>
  <c r="L7" i="1"/>
  <c r="I9" i="1"/>
  <c r="P10" i="1"/>
  <c r="G6" i="1"/>
  <c r="G10" i="1"/>
  <c r="H6" i="1"/>
  <c r="Q10" i="1"/>
  <c r="P6" i="1"/>
  <c r="I8" i="1"/>
  <c r="O8" i="1"/>
  <c r="O10" i="1"/>
  <c r="O11" i="1"/>
  <c r="G8" i="1"/>
  <c r="F11" i="1"/>
  <c r="F6" i="1"/>
  <c r="Q11" i="1"/>
  <c r="P9" i="1"/>
  <c r="L6" i="1"/>
  <c r="D13" i="1"/>
  <c r="M11" i="1"/>
  <c r="M10" i="1"/>
  <c r="H11" i="1"/>
  <c r="N9" i="1"/>
  <c r="N8" i="1"/>
  <c r="N11" i="1"/>
  <c r="M8" i="1"/>
  <c r="R4" i="19"/>
  <c r="H7" i="1"/>
  <c r="H8" i="1"/>
  <c r="M7" i="1"/>
  <c r="R5" i="19"/>
  <c r="N10" i="1"/>
  <c r="N6" i="1"/>
  <c r="N7" i="1"/>
  <c r="R2" i="19"/>
  <c r="R3" i="19"/>
  <c r="R6" i="19"/>
  <c r="R7" i="19"/>
  <c r="H9" i="1"/>
  <c r="H10" i="1"/>
  <c r="P38" i="17"/>
  <c r="P37" i="17"/>
  <c r="P35" i="17"/>
  <c r="P36" i="17"/>
  <c r="P23" i="17"/>
  <c r="P28" i="17"/>
  <c r="P29" i="17"/>
  <c r="P32" i="17"/>
  <c r="P27" i="17"/>
  <c r="P22" i="17"/>
  <c r="P26" i="17"/>
  <c r="P21" i="17"/>
  <c r="P24" i="17"/>
  <c r="P31" i="17"/>
  <c r="P30" i="17"/>
  <c r="P34" i="17"/>
  <c r="P25" i="17"/>
  <c r="P33" i="17"/>
  <c r="P18" i="17"/>
  <c r="P16" i="17"/>
  <c r="P20" i="17"/>
  <c r="P17" i="17"/>
  <c r="P10" i="17"/>
  <c r="P15" i="17"/>
  <c r="P11" i="17"/>
  <c r="P14" i="17"/>
  <c r="P19" i="17"/>
  <c r="P12" i="17"/>
  <c r="P13" i="17"/>
  <c r="J29" i="1" l="1"/>
  <c r="J23" i="1"/>
  <c r="J27" i="1"/>
  <c r="J21" i="1"/>
  <c r="J26" i="1"/>
  <c r="J24" i="1"/>
  <c r="J19" i="1"/>
  <c r="R6" i="1"/>
  <c r="I3" i="19"/>
  <c r="P2" i="17"/>
  <c r="S17" i="18"/>
  <c r="R17" i="18" s="1"/>
  <c r="S6" i="18"/>
  <c r="R6" i="18" s="1"/>
  <c r="R17" i="1" s="1"/>
  <c r="S30" i="18"/>
  <c r="R30" i="18" s="1"/>
  <c r="R45" i="1" s="1"/>
  <c r="S34" i="18"/>
  <c r="R34" i="18" s="1"/>
  <c r="R49" i="1" s="1"/>
  <c r="S13" i="18"/>
  <c r="R13" i="18" s="1"/>
  <c r="S37" i="18"/>
  <c r="R37" i="18" s="1"/>
  <c r="R52" i="1" s="1"/>
  <c r="S14" i="18"/>
  <c r="R14" i="18" s="1"/>
  <c r="S33" i="18"/>
  <c r="R33" i="18" s="1"/>
  <c r="R48" i="1" s="1"/>
  <c r="T6" i="19"/>
  <c r="S19" i="18"/>
  <c r="R19" i="18" s="1"/>
  <c r="R34" i="1" s="1"/>
  <c r="S18" i="18"/>
  <c r="R18" i="18" s="1"/>
  <c r="R33" i="1" s="1"/>
  <c r="V52" i="1"/>
  <c r="V51" i="1"/>
  <c r="T3" i="19"/>
  <c r="V10" i="18"/>
  <c r="U10" i="18" s="1"/>
  <c r="T25" i="1" s="1"/>
  <c r="J2" i="19"/>
  <c r="I2" i="19" s="1"/>
  <c r="V29" i="1"/>
  <c r="V12" i="18"/>
  <c r="U12" i="18" s="1"/>
  <c r="V35" i="18"/>
  <c r="U35" i="18" s="1"/>
  <c r="T50" i="1" s="1"/>
  <c r="V3" i="18"/>
  <c r="U3" i="18" s="1"/>
  <c r="V40" i="1"/>
  <c r="V26" i="1"/>
  <c r="V48" i="1"/>
  <c r="S15" i="18"/>
  <c r="R15" i="18" s="1"/>
  <c r="S26" i="18"/>
  <c r="R26" i="18" s="1"/>
  <c r="R41" i="1" s="1"/>
  <c r="O45" i="17"/>
  <c r="V20" i="18"/>
  <c r="U20" i="18" s="1"/>
  <c r="T35" i="1" s="1"/>
  <c r="V47" i="1"/>
  <c r="V11" i="18"/>
  <c r="U11" i="18" s="1"/>
  <c r="V36" i="18"/>
  <c r="U36" i="18" s="1"/>
  <c r="T51" i="1" s="1"/>
  <c r="V9" i="18"/>
  <c r="U9" i="18" s="1"/>
  <c r="T26" i="1" s="1"/>
  <c r="V22" i="18"/>
  <c r="U22" i="18" s="1"/>
  <c r="T37" i="1" s="1"/>
  <c r="V46" i="1"/>
  <c r="V28" i="18"/>
  <c r="U28" i="18" s="1"/>
  <c r="T43" i="1" s="1"/>
  <c r="V21" i="18"/>
  <c r="U21" i="18" s="1"/>
  <c r="T36" i="1" s="1"/>
  <c r="V8" i="18"/>
  <c r="U8" i="18" s="1"/>
  <c r="T20" i="1" s="1"/>
  <c r="V16" i="18"/>
  <c r="U16" i="18" s="1"/>
  <c r="V27" i="1"/>
  <c r="V44" i="1"/>
  <c r="V19" i="1"/>
  <c r="V20" i="1"/>
  <c r="V34" i="1"/>
  <c r="V31" i="1"/>
  <c r="V21" i="1"/>
  <c r="V18" i="1"/>
  <c r="V50" i="1"/>
  <c r="V30" i="1"/>
  <c r="V24" i="1"/>
  <c r="V23" i="1"/>
  <c r="V32" i="1"/>
  <c r="V35" i="1"/>
  <c r="V25" i="1"/>
  <c r="V39" i="1"/>
  <c r="V49" i="1"/>
  <c r="V28" i="1"/>
  <c r="V33" i="1"/>
  <c r="V38" i="1"/>
  <c r="V22" i="1"/>
  <c r="S9" i="1"/>
  <c r="S6" i="1"/>
  <c r="S8" i="1"/>
  <c r="S7" i="1"/>
  <c r="S10" i="1"/>
  <c r="S11" i="1"/>
  <c r="V43" i="1"/>
  <c r="V41" i="1"/>
  <c r="U54" i="1"/>
  <c r="V32" i="18"/>
  <c r="U32" i="18" s="1"/>
  <c r="T47" i="1" s="1"/>
  <c r="V5" i="18"/>
  <c r="U5" i="18" s="1"/>
  <c r="V2" i="18"/>
  <c r="U2" i="18" s="1"/>
  <c r="T23" i="1" s="1"/>
  <c r="V23" i="18"/>
  <c r="U23" i="18" s="1"/>
  <c r="T38" i="1" s="1"/>
  <c r="V29" i="18"/>
  <c r="U29" i="18" s="1"/>
  <c r="T44" i="1" s="1"/>
  <c r="V4" i="18"/>
  <c r="U4" i="18" s="1"/>
  <c r="T18" i="1" s="1"/>
  <c r="V7" i="18"/>
  <c r="U7" i="18" s="1"/>
  <c r="V24" i="18"/>
  <c r="U24" i="18" s="1"/>
  <c r="T39" i="1" s="1"/>
  <c r="V25" i="18"/>
  <c r="U25" i="18" s="1"/>
  <c r="T40" i="1" s="1"/>
  <c r="J17" i="1"/>
  <c r="J54" i="1" s="1"/>
  <c r="E10" i="1"/>
  <c r="K10" i="1" s="1"/>
  <c r="E11" i="1"/>
  <c r="K11" i="1" s="1"/>
  <c r="Q13" i="1"/>
  <c r="F13" i="1"/>
  <c r="I13" i="1"/>
  <c r="O13" i="1"/>
  <c r="P13" i="1"/>
  <c r="G13" i="1"/>
  <c r="E9" i="1"/>
  <c r="K9" i="1" s="1"/>
  <c r="L13" i="1"/>
  <c r="P5" i="17"/>
  <c r="S5" i="19" s="1"/>
  <c r="P6" i="17"/>
  <c r="S6" i="19" s="1"/>
  <c r="P7" i="17"/>
  <c r="P3" i="17"/>
  <c r="S2" i="19" s="1"/>
  <c r="M13" i="1"/>
  <c r="H13" i="1"/>
  <c r="N13" i="1"/>
  <c r="E6" i="1"/>
  <c r="K6" i="1" s="1"/>
  <c r="J4" i="19"/>
  <c r="I4" i="19" s="1"/>
  <c r="T4" i="19"/>
  <c r="E7" i="1"/>
  <c r="K7" i="1" s="1"/>
  <c r="T5" i="19"/>
  <c r="E8" i="1"/>
  <c r="K8" i="1" s="1"/>
  <c r="J5" i="19"/>
  <c r="J7" i="19"/>
  <c r="T7" i="19"/>
  <c r="J10" i="1"/>
  <c r="P9" i="17"/>
  <c r="V15" i="18" s="1"/>
  <c r="U15" i="18" s="1"/>
  <c r="T27" i="1" s="1"/>
  <c r="P4" i="17"/>
  <c r="T30" i="1" l="1"/>
  <c r="T19" i="1"/>
  <c r="R21" i="1"/>
  <c r="R28" i="1"/>
  <c r="R54" i="1" s="1"/>
  <c r="R31" i="1"/>
  <c r="R32" i="1"/>
  <c r="R27" i="1"/>
  <c r="R30" i="1"/>
  <c r="T24" i="1"/>
  <c r="R22" i="1"/>
  <c r="R29" i="1"/>
  <c r="S3" i="19"/>
  <c r="J7" i="1"/>
  <c r="S4" i="19"/>
  <c r="T8" i="1" s="1"/>
  <c r="T7" i="1"/>
  <c r="S7" i="19"/>
  <c r="V17" i="18"/>
  <c r="U17" i="18" s="1"/>
  <c r="T31" i="1" s="1"/>
  <c r="V34" i="18"/>
  <c r="U34" i="18" s="1"/>
  <c r="T49" i="1" s="1"/>
  <c r="V30" i="18"/>
  <c r="U30" i="18" s="1"/>
  <c r="T45" i="1" s="1"/>
  <c r="V37" i="18"/>
  <c r="U37" i="18" s="1"/>
  <c r="T52" i="1" s="1"/>
  <c r="V33" i="18"/>
  <c r="U33" i="18" s="1"/>
  <c r="T48" i="1" s="1"/>
  <c r="V14" i="18"/>
  <c r="U14" i="18" s="1"/>
  <c r="T22" i="1" s="1"/>
  <c r="T10" i="1"/>
  <c r="V18" i="18"/>
  <c r="U18" i="18" s="1"/>
  <c r="T33" i="1" s="1"/>
  <c r="V13" i="18"/>
  <c r="U13" i="18" s="1"/>
  <c r="T28" i="1" s="1"/>
  <c r="V19" i="18"/>
  <c r="U19" i="18" s="1"/>
  <c r="T34" i="1" s="1"/>
  <c r="V27" i="18"/>
  <c r="U27" i="18" s="1"/>
  <c r="T42" i="1" s="1"/>
  <c r="V31" i="18"/>
  <c r="U31" i="18" s="1"/>
  <c r="T46" i="1" s="1"/>
  <c r="V6" i="18"/>
  <c r="U6" i="18" s="1"/>
  <c r="U9" i="1"/>
  <c r="V26" i="18"/>
  <c r="U26" i="18" s="1"/>
  <c r="T41" i="1" s="1"/>
  <c r="P45" i="17"/>
  <c r="K13" i="1"/>
  <c r="U10" i="1"/>
  <c r="U7" i="1"/>
  <c r="U11" i="1"/>
  <c r="U8" i="1"/>
  <c r="U6" i="1"/>
  <c r="S13" i="1"/>
  <c r="T11" i="1"/>
  <c r="T9" i="1"/>
  <c r="J9" i="1"/>
  <c r="J8" i="1"/>
  <c r="J11" i="1"/>
  <c r="E13" i="1"/>
  <c r="T21" i="1" l="1"/>
  <c r="T32" i="1"/>
  <c r="T29" i="1"/>
  <c r="J6" i="1"/>
  <c r="T6" i="1"/>
  <c r="V11" i="1"/>
  <c r="V10" i="1"/>
  <c r="T17" i="1"/>
  <c r="T54" i="1" s="1"/>
  <c r="R13" i="1"/>
  <c r="V8" i="1"/>
  <c r="V9" i="1"/>
  <c r="V7" i="1"/>
  <c r="U13" i="1"/>
  <c r="J13" i="1" l="1"/>
  <c r="T13" i="1"/>
</calcChain>
</file>

<file path=xl/sharedStrings.xml><?xml version="1.0" encoding="utf-8"?>
<sst xmlns="http://schemas.openxmlformats.org/spreadsheetml/2006/main" count="546" uniqueCount="131">
  <si>
    <t>Schnitt</t>
  </si>
  <si>
    <t>Hinrunde</t>
  </si>
  <si>
    <t>Pos.</t>
  </si>
  <si>
    <t>Rückrunde</t>
  </si>
  <si>
    <t xml:space="preserve">Gesamt </t>
  </si>
  <si>
    <t>Serie komplett</t>
  </si>
  <si>
    <t>Gesamt</t>
  </si>
  <si>
    <t>Einzelergebnisse:</t>
  </si>
  <si>
    <t>Ergebnisse</t>
  </si>
  <si>
    <t>Hinrunde Schnitt</t>
  </si>
  <si>
    <t>Rückrunde Schnitt</t>
  </si>
  <si>
    <t>Gesamt Schnitt</t>
  </si>
  <si>
    <t>Vorname Name</t>
  </si>
  <si>
    <t>Damen</t>
  </si>
  <si>
    <t>Kreisoberliga</t>
  </si>
  <si>
    <t>Senioren</t>
  </si>
  <si>
    <t>Schützen</t>
  </si>
  <si>
    <t>1. Kreisliga</t>
  </si>
  <si>
    <t>2. Kreisliga</t>
  </si>
  <si>
    <t>1. Kreisklasse</t>
  </si>
  <si>
    <t>2. Kreisklasse</t>
  </si>
  <si>
    <t>3. Kreisklasse</t>
  </si>
  <si>
    <t>4. Kreisklasse</t>
  </si>
  <si>
    <t>5. Kreisklasse</t>
  </si>
  <si>
    <t>6. Kreisklasse</t>
  </si>
  <si>
    <t>Altersgruppe</t>
  </si>
  <si>
    <t>7. Kreisklasse</t>
  </si>
  <si>
    <t>2023/2024</t>
  </si>
  <si>
    <t>Saison</t>
  </si>
  <si>
    <t>Kreisrundenwettkampf</t>
  </si>
  <si>
    <t>Schnitt:</t>
  </si>
  <si>
    <t>Wettkampftag:</t>
  </si>
  <si>
    <t>Proberechnung bei Streifen:</t>
  </si>
  <si>
    <t>AW? Dann x eintippen</t>
  </si>
  <si>
    <t>Verein 1</t>
  </si>
  <si>
    <t>Verein 2</t>
  </si>
  <si>
    <t>Verein 3</t>
  </si>
  <si>
    <t>Verein 4</t>
  </si>
  <si>
    <t>Verein 5</t>
  </si>
  <si>
    <t>Verein 6</t>
  </si>
  <si>
    <t>Ergebnisse (mindestens 0 eintragen)</t>
  </si>
  <si>
    <t>Verein/Gruppe (per Dropdown-Feld einzutragen)</t>
  </si>
  <si>
    <t>Differenz</t>
  </si>
  <si>
    <t>Ansprechpartner für Rückfragen:</t>
  </si>
  <si>
    <t>Tel:</t>
  </si>
  <si>
    <t>Name:</t>
  </si>
  <si>
    <t>Austragungsort:</t>
  </si>
  <si>
    <t>Verein / Gruppe</t>
  </si>
  <si>
    <t>Geburtsdatum</t>
  </si>
  <si>
    <t>Schütze 5</t>
  </si>
  <si>
    <t>Schütze 6</t>
  </si>
  <si>
    <t>Schütze 12</t>
  </si>
  <si>
    <t>Schütze 17</t>
  </si>
  <si>
    <t>Schütze 18</t>
  </si>
  <si>
    <t>Schütze 30</t>
  </si>
  <si>
    <t>Standaufsicht:</t>
  </si>
  <si>
    <t>Verein/Gruppe</t>
  </si>
  <si>
    <t xml:space="preserve">AW? </t>
  </si>
  <si>
    <t>Name Schütze</t>
  </si>
  <si>
    <t>Ergebnis</t>
  </si>
  <si>
    <t>Bitte beachtet, dass die Standaufsicht benannt werden muss</t>
  </si>
  <si>
    <t>Klasse:</t>
  </si>
  <si>
    <t>Geburts-datum</t>
  </si>
  <si>
    <t>per Email an: sk-huemmling@gmx.de</t>
  </si>
  <si>
    <t>eintragen</t>
  </si>
  <si>
    <t>2024/2025</t>
  </si>
  <si>
    <t>2025/2026</t>
  </si>
  <si>
    <t>2026/2027</t>
  </si>
  <si>
    <t>2027/2028</t>
  </si>
  <si>
    <t>2028/2029</t>
  </si>
  <si>
    <t>2039/2030</t>
  </si>
  <si>
    <t>Jugend</t>
  </si>
  <si>
    <t>Schüler</t>
  </si>
  <si>
    <t>offene Klasse FHLG</t>
  </si>
  <si>
    <t>Verein IV</t>
  </si>
  <si>
    <t>Verein V</t>
  </si>
  <si>
    <t>Verein VI</t>
  </si>
  <si>
    <t>Schütze 19</t>
  </si>
  <si>
    <t>Schütze 20</t>
  </si>
  <si>
    <t>Schütze 21</t>
  </si>
  <si>
    <t>Schütze 22</t>
  </si>
  <si>
    <t>Schütze 23</t>
  </si>
  <si>
    <t>Schütze 24</t>
  </si>
  <si>
    <t>Schütze 25</t>
  </si>
  <si>
    <t>Schütze 26</t>
  </si>
  <si>
    <t>Schütze 27</t>
  </si>
  <si>
    <t>Schütze 28</t>
  </si>
  <si>
    <t>Schütze 29</t>
  </si>
  <si>
    <t>Schütze 31</t>
  </si>
  <si>
    <t>Schütze 32</t>
  </si>
  <si>
    <t>Schütze 33</t>
  </si>
  <si>
    <t>Schütze 34</t>
  </si>
  <si>
    <t>Schütze 35</t>
  </si>
  <si>
    <t>Schütze 36</t>
  </si>
  <si>
    <t>Luftpistole</t>
  </si>
  <si>
    <t>07.09.25</t>
  </si>
  <si>
    <t>21.09.25</t>
  </si>
  <si>
    <t>05.10.25</t>
  </si>
  <si>
    <t>19.10.25</t>
  </si>
  <si>
    <t>02.11.25</t>
  </si>
  <si>
    <t>30.11.25</t>
  </si>
  <si>
    <t>18.01.26</t>
  </si>
  <si>
    <t>01.02.26</t>
  </si>
  <si>
    <t>15.02.26</t>
  </si>
  <si>
    <t>01.03.26</t>
  </si>
  <si>
    <t>15.03.26</t>
  </si>
  <si>
    <t>14.04.26</t>
  </si>
  <si>
    <t>Eisten</t>
  </si>
  <si>
    <t>Werlte</t>
  </si>
  <si>
    <t>Sögel</t>
  </si>
  <si>
    <t xml:space="preserve">Werlte </t>
  </si>
  <si>
    <t>Eisten I</t>
  </si>
  <si>
    <t>Werlte I</t>
  </si>
  <si>
    <t>Sögel I</t>
  </si>
  <si>
    <t>Baalmann Werner</t>
  </si>
  <si>
    <t>Büter Wilhelm</t>
  </si>
  <si>
    <t>Ostermann Franz</t>
  </si>
  <si>
    <t>Schute Helmut</t>
  </si>
  <si>
    <t>x</t>
  </si>
  <si>
    <t>Broermann Carl</t>
  </si>
  <si>
    <t>Köbbe Gerd</t>
  </si>
  <si>
    <t>Staggenborg Hans</t>
  </si>
  <si>
    <t>Abeln Bernd</t>
  </si>
  <si>
    <t>Niermann Hans</t>
  </si>
  <si>
    <t>van der Lugt Dirk Jan</t>
  </si>
  <si>
    <t>Bode Hans Hermann</t>
  </si>
  <si>
    <t>Scholl Bruno</t>
  </si>
  <si>
    <t>Barnowski Paul</t>
  </si>
  <si>
    <t>Bü / Ba</t>
  </si>
  <si>
    <t>654 / 405</t>
  </si>
  <si>
    <t>WiBü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</si>
</sst>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\ _€_-;\-* #,##0.00\ _€_-;_-* &quot;-&quot;??\ _€_-;_-@_-"/>
    <numFmt numFmtId="164" formatCode="0.0"/>
    <numFmt numFmtId="165" formatCode="#,##0.0"/>
    <numFmt numFmtId="169" formatCode="_-* #,##0.00\ _€_-;\-* #,##0.00\ _€_-;_-* &quot;-&quot;??\ _€_-;_-@_-"/>
  </numFmts>
  <fonts count="22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 tint="4.9989318521683403E-2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6"/>
      <color theme="1" tint="4.9989318521683403E-2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 tint="4.9989318521683403E-2"/>
      <name val="Calibri"/>
      <family val="2"/>
      <scheme val="minor"/>
    </font>
    <font>
      <sz val="12"/>
      <color theme="1" tint="4.9989318521683403E-2"/>
      <name val="Calibri"/>
      <family val="2"/>
      <scheme val="minor"/>
    </font>
    <font>
      <b/>
      <sz val="12"/>
      <color indexed="17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2"/>
      <color rgb="FF00B050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8"/>
      <color rgb="FFFF0000"/>
      <name val="Calibri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43" fontId="15" fillId="0" borderId="0" applyFont="0" applyFill="0" applyBorder="0" applyAlignment="0" applyProtection="0"/>
    <xf numFmtId="169" fontId="15" fillId="0" borderId="0" applyFont="0" applyFill="0" applyBorder="0" applyAlignment="0" applyProtection="0"/>
  </cellStyleXfs>
  <cellXfs count="188">
    <xf numFmtId="0" fontId="0" fillId="0" borderId="0" xfId="0"/>
    <xf numFmtId="1" fontId="0" fillId="0" borderId="0" xfId="0" applyNumberFormat="1"/>
    <xf numFmtId="0" fontId="1" fillId="0" borderId="0" xfId="0" applyFont="1"/>
    <xf numFmtId="0" fontId="1" fillId="0" borderId="0" xfId="0" applyFont="1" applyAlignment="1">
      <alignment wrapText="1"/>
    </xf>
    <xf numFmtId="1" fontId="1" fillId="0" borderId="0" xfId="0" applyNumberFormat="1" applyFont="1"/>
    <xf numFmtId="165" fontId="1" fillId="0" borderId="4" xfId="0" applyNumberFormat="1" applyFont="1" applyBorder="1"/>
    <xf numFmtId="165" fontId="2" fillId="0" borderId="4" xfId="0" applyNumberFormat="1" applyFont="1" applyBorder="1"/>
    <xf numFmtId="165" fontId="1" fillId="0" borderId="3" xfId="0" applyNumberFormat="1" applyFont="1" applyBorder="1"/>
    <xf numFmtId="0" fontId="3" fillId="2" borderId="0" xfId="0" applyFont="1" applyFill="1" applyAlignment="1">
      <alignment vertical="top"/>
    </xf>
    <xf numFmtId="164" fontId="5" fillId="0" borderId="4" xfId="0" applyNumberFormat="1" applyFont="1" applyBorder="1"/>
    <xf numFmtId="165" fontId="5" fillId="0" borderId="4" xfId="0" applyNumberFormat="1" applyFont="1" applyBorder="1"/>
    <xf numFmtId="165" fontId="4" fillId="0" borderId="4" xfId="0" applyNumberFormat="1" applyFont="1" applyBorder="1"/>
    <xf numFmtId="0" fontId="0" fillId="2" borderId="4" xfId="0" applyFill="1" applyBorder="1"/>
    <xf numFmtId="0" fontId="0" fillId="0" borderId="0" xfId="0" applyAlignment="1">
      <alignment horizontal="center"/>
    </xf>
    <xf numFmtId="0" fontId="5" fillId="0" borderId="4" xfId="0" applyFont="1" applyBorder="1" applyAlignment="1">
      <alignment horizontal="center"/>
    </xf>
    <xf numFmtId="164" fontId="5" fillId="0" borderId="4" xfId="0" applyNumberFormat="1" applyFont="1" applyBorder="1" applyAlignment="1">
      <alignment horizontal="center"/>
    </xf>
    <xf numFmtId="164" fontId="5" fillId="0" borderId="4" xfId="0" applyNumberFormat="1" applyFont="1" applyBorder="1" applyAlignment="1">
      <alignment horizontal="center" wrapText="1"/>
    </xf>
    <xf numFmtId="2" fontId="0" fillId="0" borderId="0" xfId="0" applyNumberFormat="1" applyAlignment="1">
      <alignment horizontal="center"/>
    </xf>
    <xf numFmtId="0" fontId="3" fillId="2" borderId="0" xfId="0" applyFont="1" applyFill="1" applyAlignment="1">
      <alignment horizontal="right" vertical="top"/>
    </xf>
    <xf numFmtId="0" fontId="6" fillId="2" borderId="0" xfId="0" applyFont="1" applyFill="1" applyAlignment="1">
      <alignment vertical="top"/>
    </xf>
    <xf numFmtId="0" fontId="7" fillId="2" borderId="0" xfId="0" applyFont="1" applyFill="1"/>
    <xf numFmtId="0" fontId="8" fillId="2" borderId="0" xfId="0" applyFont="1" applyFill="1"/>
    <xf numFmtId="0" fontId="7" fillId="2" borderId="0" xfId="0" applyFont="1" applyFill="1" applyAlignment="1">
      <alignment horizontal="center" vertical="center"/>
    </xf>
    <xf numFmtId="1" fontId="7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8" fillId="2" borderId="0" xfId="0" applyFont="1" applyFill="1" applyAlignment="1">
      <alignment vertical="top"/>
    </xf>
    <xf numFmtId="0" fontId="7" fillId="2" borderId="0" xfId="0" applyFont="1" applyFill="1" applyAlignment="1">
      <alignment horizontal="right"/>
    </xf>
    <xf numFmtId="0" fontId="8" fillId="2" borderId="0" xfId="0" applyFont="1" applyFill="1" applyAlignment="1">
      <alignment horizontal="left"/>
    </xf>
    <xf numFmtId="0" fontId="8" fillId="2" borderId="0" xfId="0" applyFont="1" applyFill="1" applyAlignment="1">
      <alignment horizontal="right" vertical="center"/>
    </xf>
    <xf numFmtId="0" fontId="8" fillId="3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1" fontId="8" fillId="3" borderId="4" xfId="0" applyNumberFormat="1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/>
    </xf>
    <xf numFmtId="164" fontId="8" fillId="2" borderId="4" xfId="0" applyNumberFormat="1" applyFont="1" applyFill="1" applyBorder="1" applyAlignment="1">
      <alignment horizontal="center" vertical="center"/>
    </xf>
    <xf numFmtId="2" fontId="8" fillId="2" borderId="4" xfId="0" applyNumberFormat="1" applyFont="1" applyFill="1" applyBorder="1" applyAlignment="1">
      <alignment horizontal="center" vertical="center"/>
    </xf>
    <xf numFmtId="165" fontId="8" fillId="2" borderId="4" xfId="0" applyNumberFormat="1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164" fontId="8" fillId="3" borderId="4" xfId="0" applyNumberFormat="1" applyFont="1" applyFill="1" applyBorder="1" applyAlignment="1">
      <alignment horizontal="center" vertical="center"/>
    </xf>
    <xf numFmtId="2" fontId="8" fillId="3" borderId="4" xfId="0" applyNumberFormat="1" applyFont="1" applyFill="1" applyBorder="1" applyAlignment="1">
      <alignment horizontal="center" vertical="center"/>
    </xf>
    <xf numFmtId="165" fontId="8" fillId="3" borderId="4" xfId="0" applyNumberFormat="1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164" fontId="7" fillId="2" borderId="0" xfId="0" applyNumberFormat="1" applyFont="1" applyFill="1" applyAlignment="1">
      <alignment horizontal="center" vertical="center"/>
    </xf>
    <xf numFmtId="2" fontId="7" fillId="2" borderId="0" xfId="0" applyNumberFormat="1" applyFont="1" applyFill="1" applyAlignment="1">
      <alignment horizontal="center" vertical="center"/>
    </xf>
    <xf numFmtId="165" fontId="7" fillId="2" borderId="0" xfId="0" applyNumberFormat="1" applyFont="1" applyFill="1" applyAlignment="1">
      <alignment horizontal="center" vertical="center"/>
    </xf>
    <xf numFmtId="165" fontId="10" fillId="2" borderId="0" xfId="0" applyNumberFormat="1" applyFont="1" applyFill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3" borderId="4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49" fontId="8" fillId="2" borderId="4" xfId="0" applyNumberFormat="1" applyFont="1" applyFill="1" applyBorder="1" applyAlignment="1">
      <alignment horizontal="left" vertical="center" wrapText="1"/>
    </xf>
    <xf numFmtId="165" fontId="8" fillId="2" borderId="3" xfId="0" applyNumberFormat="1" applyFont="1" applyFill="1" applyBorder="1" applyAlignment="1">
      <alignment horizontal="center" vertical="center"/>
    </xf>
    <xf numFmtId="4" fontId="8" fillId="2" borderId="4" xfId="0" applyNumberFormat="1" applyFont="1" applyFill="1" applyBorder="1" applyAlignment="1">
      <alignment horizontal="center" vertical="center"/>
    </xf>
    <xf numFmtId="49" fontId="8" fillId="3" borderId="4" xfId="0" applyNumberFormat="1" applyFont="1" applyFill="1" applyBorder="1" applyAlignment="1">
      <alignment horizontal="left" vertical="center" wrapText="1"/>
    </xf>
    <xf numFmtId="165" fontId="8" fillId="3" borderId="3" xfId="0" applyNumberFormat="1" applyFont="1" applyFill="1" applyBorder="1" applyAlignment="1">
      <alignment horizontal="center" vertical="center"/>
    </xf>
    <xf numFmtId="4" fontId="8" fillId="3" borderId="4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 wrapText="1"/>
    </xf>
    <xf numFmtId="1" fontId="7" fillId="2" borderId="0" xfId="0" applyNumberFormat="1" applyFont="1" applyFill="1" applyAlignment="1">
      <alignment vertical="center"/>
    </xf>
    <xf numFmtId="4" fontId="7" fillId="2" borderId="0" xfId="0" applyNumberFormat="1" applyFont="1" applyFill="1" applyAlignment="1">
      <alignment horizontal="center" vertical="center"/>
    </xf>
    <xf numFmtId="0" fontId="6" fillId="2" borderId="7" xfId="0" applyFont="1" applyFill="1" applyBorder="1" applyAlignment="1">
      <alignment vertical="top"/>
    </xf>
    <xf numFmtId="0" fontId="7" fillId="3" borderId="4" xfId="0" applyFont="1" applyFill="1" applyBorder="1" applyAlignment="1">
      <alignment horizontal="left"/>
    </xf>
    <xf numFmtId="0" fontId="7" fillId="3" borderId="6" xfId="0" applyFont="1" applyFill="1" applyBorder="1" applyAlignment="1">
      <alignment horizontal="left"/>
    </xf>
    <xf numFmtId="164" fontId="7" fillId="3" borderId="4" xfId="0" applyNumberFormat="1" applyFont="1" applyFill="1" applyBorder="1"/>
    <xf numFmtId="0" fontId="7" fillId="3" borderId="0" xfId="0" applyFont="1" applyFill="1" applyAlignment="1">
      <alignment horizontal="center" vertical="center"/>
    </xf>
    <xf numFmtId="165" fontId="7" fillId="3" borderId="0" xfId="0" applyNumberFormat="1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7" fillId="3" borderId="0" xfId="0" applyFont="1" applyFill="1"/>
    <xf numFmtId="0" fontId="11" fillId="3" borderId="0" xfId="0" applyFont="1" applyFill="1"/>
    <xf numFmtId="0" fontId="7" fillId="3" borderId="0" xfId="0" applyFont="1" applyFill="1" applyAlignment="1">
      <alignment horizontal="left"/>
    </xf>
    <xf numFmtId="164" fontId="7" fillId="3" borderId="4" xfId="0" applyNumberFormat="1" applyFont="1" applyFill="1" applyBorder="1" applyAlignment="1">
      <alignment horizontal="center"/>
    </xf>
    <xf numFmtId="0" fontId="7" fillId="3" borderId="0" xfId="0" applyFont="1" applyFill="1" applyAlignment="1">
      <alignment horizontal="left" vertical="center"/>
    </xf>
    <xf numFmtId="0" fontId="12" fillId="3" borderId="0" xfId="0" applyFont="1" applyFill="1"/>
    <xf numFmtId="0" fontId="8" fillId="3" borderId="0" xfId="0" applyFont="1" applyFill="1" applyAlignment="1">
      <alignment vertical="center" wrapText="1"/>
    </xf>
    <xf numFmtId="164" fontId="7" fillId="3" borderId="0" xfId="0" applyNumberFormat="1" applyFont="1" applyFill="1"/>
    <xf numFmtId="0" fontId="7" fillId="3" borderId="4" xfId="0" applyFont="1" applyFill="1" applyBorder="1" applyAlignment="1">
      <alignment horizontal="center" vertical="center" wrapText="1"/>
    </xf>
    <xf numFmtId="164" fontId="7" fillId="3" borderId="4" xfId="0" applyNumberFormat="1" applyFont="1" applyFill="1" applyBorder="1" applyAlignment="1">
      <alignment horizontal="center" vertical="center" wrapText="1"/>
    </xf>
    <xf numFmtId="165" fontId="7" fillId="3" borderId="0" xfId="0" applyNumberFormat="1" applyFont="1" applyFill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/>
    </xf>
    <xf numFmtId="165" fontId="7" fillId="2" borderId="4" xfId="0" applyNumberFormat="1" applyFont="1" applyFill="1" applyBorder="1" applyAlignment="1">
      <alignment horizontal="center"/>
    </xf>
    <xf numFmtId="0" fontId="13" fillId="3" borderId="0" xfId="0" applyFont="1" applyFill="1"/>
    <xf numFmtId="165" fontId="7" fillId="3" borderId="5" xfId="0" applyNumberFormat="1" applyFont="1" applyFill="1" applyBorder="1" applyAlignment="1">
      <alignment horizontal="center"/>
    </xf>
    <xf numFmtId="165" fontId="7" fillId="3" borderId="4" xfId="0" applyNumberFormat="1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8" fillId="2" borderId="4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center" vertical="center"/>
    </xf>
    <xf numFmtId="164" fontId="7" fillId="3" borderId="0" xfId="0" applyNumberFormat="1" applyFont="1" applyFill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 vertical="center"/>
    </xf>
    <xf numFmtId="165" fontId="7" fillId="3" borderId="5" xfId="0" applyNumberFormat="1" applyFont="1" applyFill="1" applyBorder="1" applyAlignment="1">
      <alignment horizontal="center" vertical="center"/>
    </xf>
    <xf numFmtId="165" fontId="7" fillId="2" borderId="4" xfId="0" applyNumberFormat="1" applyFont="1" applyFill="1" applyBorder="1" applyAlignment="1">
      <alignment horizontal="center" vertical="center"/>
    </xf>
    <xf numFmtId="165" fontId="7" fillId="3" borderId="4" xfId="0" applyNumberFormat="1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 wrapText="1"/>
    </xf>
    <xf numFmtId="0" fontId="7" fillId="3" borderId="0" xfId="0" applyFont="1" applyFill="1" applyAlignment="1">
      <alignment vertical="center" wrapText="1"/>
    </xf>
    <xf numFmtId="164" fontId="7" fillId="3" borderId="4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/>
    </xf>
    <xf numFmtId="0" fontId="7" fillId="3" borderId="0" xfId="0" applyFont="1" applyFill="1" applyAlignment="1">
      <alignment horizontal="right"/>
    </xf>
    <xf numFmtId="0" fontId="7" fillId="3" borderId="6" xfId="0" applyFont="1" applyFill="1" applyBorder="1" applyAlignment="1">
      <alignment horizontal="center"/>
    </xf>
    <xf numFmtId="0" fontId="7" fillId="3" borderId="0" xfId="0" applyFont="1" applyFill="1" applyAlignment="1">
      <alignment horizontal="right" vertical="center"/>
    </xf>
    <xf numFmtId="0" fontId="14" fillId="3" borderId="0" xfId="0" applyFont="1" applyFill="1" applyAlignment="1">
      <alignment horizontal="left" vertical="center"/>
    </xf>
    <xf numFmtId="0" fontId="7" fillId="2" borderId="4" xfId="0" applyFont="1" applyFill="1" applyBorder="1" applyAlignment="1">
      <alignment horizontal="left" vertical="center"/>
    </xf>
    <xf numFmtId="164" fontId="8" fillId="2" borderId="0" xfId="0" applyNumberFormat="1" applyFont="1" applyFill="1" applyAlignment="1">
      <alignment horizontal="center" vertical="center"/>
    </xf>
    <xf numFmtId="2" fontId="8" fillId="2" borderId="0" xfId="0" applyNumberFormat="1" applyFont="1" applyFill="1" applyAlignment="1">
      <alignment horizontal="center" vertical="center"/>
    </xf>
    <xf numFmtId="165" fontId="8" fillId="2" borderId="0" xfId="0" applyNumberFormat="1" applyFont="1" applyFill="1" applyAlignment="1">
      <alignment horizontal="center" vertical="center"/>
    </xf>
    <xf numFmtId="0" fontId="8" fillId="3" borderId="4" xfId="0" applyFont="1" applyFill="1" applyBorder="1" applyAlignment="1">
      <alignment horizontal="center"/>
    </xf>
    <xf numFmtId="49" fontId="8" fillId="2" borderId="4" xfId="0" applyNumberFormat="1" applyFont="1" applyFill="1" applyBorder="1" applyAlignment="1">
      <alignment horizontal="center" vertical="center"/>
    </xf>
    <xf numFmtId="43" fontId="8" fillId="2" borderId="4" xfId="1" applyFont="1" applyFill="1" applyBorder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" vertical="center" wrapText="1"/>
    </xf>
    <xf numFmtId="165" fontId="7" fillId="2" borderId="8" xfId="0" applyNumberFormat="1" applyFont="1" applyFill="1" applyBorder="1" applyAlignment="1">
      <alignment horizontal="center" vertical="center"/>
    </xf>
    <xf numFmtId="165" fontId="7" fillId="2" borderId="2" xfId="0" applyNumberFormat="1" applyFont="1" applyFill="1" applyBorder="1" applyAlignment="1">
      <alignment horizontal="center" vertical="center"/>
    </xf>
    <xf numFmtId="165" fontId="7" fillId="2" borderId="10" xfId="0" applyNumberFormat="1" applyFont="1" applyFill="1" applyBorder="1" applyAlignment="1">
      <alignment horizontal="center" vertical="center"/>
    </xf>
    <xf numFmtId="165" fontId="7" fillId="2" borderId="11" xfId="0" applyNumberFormat="1" applyFont="1" applyFill="1" applyBorder="1" applyAlignment="1">
      <alignment horizontal="center" vertical="center"/>
    </xf>
    <xf numFmtId="165" fontId="7" fillId="2" borderId="12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164" fontId="16" fillId="2" borderId="4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left" vertical="center"/>
    </xf>
    <xf numFmtId="0" fontId="17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center" vertical="center" wrapText="1"/>
    </xf>
    <xf numFmtId="164" fontId="16" fillId="2" borderId="0" xfId="0" applyNumberFormat="1" applyFont="1" applyFill="1" applyAlignment="1">
      <alignment horizontal="center" vertical="center"/>
    </xf>
    <xf numFmtId="0" fontId="19" fillId="2" borderId="4" xfId="0" applyFont="1" applyFill="1" applyBorder="1" applyAlignment="1">
      <alignment horizontal="center" vertical="center"/>
    </xf>
    <xf numFmtId="164" fontId="19" fillId="2" borderId="4" xfId="0" applyNumberFormat="1" applyFont="1" applyFill="1" applyBorder="1" applyAlignment="1">
      <alignment horizontal="center" vertical="center"/>
    </xf>
    <xf numFmtId="0" fontId="19" fillId="2" borderId="4" xfId="0" applyFont="1" applyFill="1" applyBorder="1" applyAlignment="1">
      <alignment horizontal="left" vertical="center"/>
    </xf>
    <xf numFmtId="0" fontId="19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horizontal="right" vertical="center"/>
    </xf>
    <xf numFmtId="0" fontId="19" fillId="2" borderId="0" xfId="0" applyFont="1" applyFill="1" applyAlignment="1">
      <alignment horizontal="right"/>
    </xf>
    <xf numFmtId="0" fontId="19" fillId="2" borderId="4" xfId="0" applyFont="1" applyFill="1" applyBorder="1" applyAlignment="1">
      <alignment horizontal="center" vertical="center" wrapText="1"/>
    </xf>
    <xf numFmtId="164" fontId="19" fillId="2" borderId="4" xfId="0" applyNumberFormat="1" applyFont="1" applyFill="1" applyBorder="1" applyAlignment="1">
      <alignment horizontal="center" vertical="center" wrapText="1"/>
    </xf>
    <xf numFmtId="0" fontId="19" fillId="2" borderId="0" xfId="0" applyFont="1" applyFill="1" applyAlignment="1">
      <alignment horizontal="center" vertical="center" wrapText="1"/>
    </xf>
    <xf numFmtId="164" fontId="19" fillId="2" borderId="2" xfId="0" applyNumberFormat="1" applyFont="1" applyFill="1" applyBorder="1" applyAlignment="1">
      <alignment horizontal="center" vertical="center"/>
    </xf>
    <xf numFmtId="0" fontId="19" fillId="2" borderId="14" xfId="0" applyFont="1" applyFill="1" applyBorder="1" applyAlignment="1">
      <alignment vertical="center"/>
    </xf>
    <xf numFmtId="0" fontId="19" fillId="2" borderId="0" xfId="0" applyFont="1" applyFill="1" applyAlignment="1">
      <alignment vertical="center"/>
    </xf>
    <xf numFmtId="0" fontId="19" fillId="2" borderId="15" xfId="0" applyFont="1" applyFill="1" applyBorder="1" applyAlignment="1">
      <alignment vertical="center"/>
    </xf>
    <xf numFmtId="0" fontId="19" fillId="2" borderId="8" xfId="0" applyFont="1" applyFill="1" applyBorder="1" applyAlignment="1">
      <alignment vertical="center"/>
    </xf>
    <xf numFmtId="0" fontId="19" fillId="2" borderId="7" xfId="0" applyFont="1" applyFill="1" applyBorder="1" applyAlignment="1">
      <alignment vertical="center"/>
    </xf>
    <xf numFmtId="0" fontId="19" fillId="2" borderId="13" xfId="0" applyFont="1" applyFill="1" applyBorder="1" applyAlignment="1">
      <alignment vertical="center"/>
    </xf>
    <xf numFmtId="14" fontId="6" fillId="2" borderId="0" xfId="0" applyNumberFormat="1" applyFont="1" applyFill="1" applyAlignment="1">
      <alignment vertical="top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164" fontId="8" fillId="2" borderId="2" xfId="0" applyNumberFormat="1" applyFont="1" applyFill="1" applyBorder="1" applyAlignment="1">
      <alignment horizontal="center" vertical="center"/>
    </xf>
    <xf numFmtId="164" fontId="8" fillId="2" borderId="3" xfId="0" applyNumberFormat="1" applyFont="1" applyFill="1" applyBorder="1" applyAlignment="1">
      <alignment horizontal="center" vertical="center"/>
    </xf>
    <xf numFmtId="164" fontId="8" fillId="3" borderId="2" xfId="0" applyNumberFormat="1" applyFont="1" applyFill="1" applyBorder="1" applyAlignment="1">
      <alignment horizontal="center" vertical="center"/>
    </xf>
    <xf numFmtId="164" fontId="8" fillId="3" borderId="3" xfId="0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textRotation="90"/>
    </xf>
    <xf numFmtId="0" fontId="8" fillId="2" borderId="7" xfId="0" applyFont="1" applyFill="1" applyBorder="1" applyAlignment="1">
      <alignment horizontal="center" textRotation="90"/>
    </xf>
    <xf numFmtId="0" fontId="3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right" vertical="top"/>
    </xf>
    <xf numFmtId="0" fontId="3" fillId="2" borderId="0" xfId="0" applyFont="1" applyFill="1" applyAlignment="1">
      <alignment horizontal="center" vertical="top"/>
    </xf>
    <xf numFmtId="49" fontId="8" fillId="3" borderId="4" xfId="0" applyNumberFormat="1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/>
    </xf>
    <xf numFmtId="49" fontId="7" fillId="2" borderId="3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49" fontId="7" fillId="3" borderId="0" xfId="0" applyNumberFormat="1" applyFont="1" applyFill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/>
    </xf>
    <xf numFmtId="49" fontId="7" fillId="3" borderId="0" xfId="0" applyNumberFormat="1" applyFont="1" applyFill="1" applyAlignment="1">
      <alignment horizontal="center"/>
    </xf>
    <xf numFmtId="49" fontId="7" fillId="2" borderId="2" xfId="0" applyNumberFormat="1" applyFont="1" applyFill="1" applyBorder="1" applyAlignment="1">
      <alignment horizontal="center"/>
    </xf>
    <xf numFmtId="49" fontId="7" fillId="2" borderId="3" xfId="0" applyNumberFormat="1" applyFont="1" applyFill="1" applyBorder="1" applyAlignment="1">
      <alignment horizontal="center"/>
    </xf>
    <xf numFmtId="0" fontId="19" fillId="2" borderId="2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/>
    </xf>
    <xf numFmtId="49" fontId="19" fillId="2" borderId="4" xfId="0" applyNumberFormat="1" applyFont="1" applyFill="1" applyBorder="1" applyAlignment="1">
      <alignment horizontal="center" vertical="center"/>
    </xf>
    <xf numFmtId="49" fontId="19" fillId="2" borderId="2" xfId="0" applyNumberFormat="1" applyFont="1" applyFill="1" applyBorder="1" applyAlignment="1">
      <alignment horizontal="center" vertical="center"/>
    </xf>
    <xf numFmtId="49" fontId="19" fillId="2" borderId="3" xfId="0" applyNumberFormat="1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left" vertical="center"/>
    </xf>
    <xf numFmtId="165" fontId="7" fillId="2" borderId="5" xfId="0" applyNumberFormat="1" applyFont="1" applyFill="1" applyBorder="1" applyAlignment="1">
      <alignment horizontal="center" vertical="center"/>
    </xf>
    <xf numFmtId="165" fontId="7" fillId="2" borderId="4" xfId="0" applyNumberFormat="1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left" vertical="center"/>
    </xf>
  </cellXfs>
  <cellStyles count="3">
    <cellStyle name="Komma" xfId="1" builtinId="3"/>
    <cellStyle name="Komma 2" xfId="2" xr:uid="{00000000-0005-0000-0000-00002F000000}"/>
    <cellStyle name="Standard" xfId="0" builtinId="0"/>
  </cellStyles>
  <dxfs count="4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microsoft.com/office/2017/10/relationships/person" Target="persons/perso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microsoft.com/office/2006/relationships/vbaProject" Target="vbaProject.bin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36287</xdr:colOff>
      <xdr:row>0</xdr:row>
      <xdr:rowOff>48379</xdr:rowOff>
    </xdr:from>
    <xdr:to>
      <xdr:col>1</xdr:col>
      <xdr:colOff>108282</xdr:colOff>
      <xdr:row>3</xdr:row>
      <xdr:rowOff>10582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287" y="48379"/>
          <a:ext cx="565443" cy="755953"/>
        </a:xfrm>
        <a:prstGeom prst="rect">
          <a:avLst/>
        </a:prstGeom>
      </xdr:spPr>
    </xdr:pic>
    <xdr:clientData/>
  </xdr:twoCellAnchor>
  <xdr:twoCellAnchor>
    <xdr:from>
      <xdr:col>1</xdr:col>
      <xdr:colOff>369054</xdr:colOff>
      <xdr:row>0</xdr:row>
      <xdr:rowOff>6803</xdr:rowOff>
    </xdr:from>
    <xdr:to>
      <xdr:col>2</xdr:col>
      <xdr:colOff>154781</xdr:colOff>
      <xdr:row>2</xdr:row>
      <xdr:rowOff>151589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57210" y="6803"/>
          <a:ext cx="1750259" cy="75200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de-DE" sz="1800" b="1"/>
            <a:t>Schützenkreis </a:t>
          </a:r>
        </a:p>
        <a:p>
          <a:pPr algn="l"/>
          <a:r>
            <a:rPr lang="de-DE" sz="1800" b="1">
              <a:latin typeface="+mn-lt"/>
            </a:rPr>
            <a:t>Hümmling</a:t>
          </a:r>
          <a:r>
            <a:rPr lang="de-DE" sz="1800" b="1" baseline="0"/>
            <a:t> e.V.</a:t>
          </a:r>
          <a:endParaRPr lang="de-DE" sz="1800" b="1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60960</xdr:colOff>
          <xdr:row>13</xdr:row>
          <xdr:rowOff>83820</xdr:rowOff>
        </xdr:from>
        <xdr:to>
          <xdr:col>16</xdr:col>
          <xdr:colOff>403860</xdr:colOff>
          <xdr:row>15</xdr:row>
          <xdr:rowOff>114300</xdr:rowOff>
        </xdr:to>
        <xdr:sp macro="" textlink="">
          <xdr:nvSpPr>
            <xdr:cNvPr id="2053" name="Button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5720" rIns="45720" bIns="45720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Namen übernehmen/korrigieren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76200</xdr:colOff>
          <xdr:row>13</xdr:row>
          <xdr:rowOff>99060</xdr:rowOff>
        </xdr:from>
        <xdr:to>
          <xdr:col>8</xdr:col>
          <xdr:colOff>411480</xdr:colOff>
          <xdr:row>15</xdr:row>
          <xdr:rowOff>106680</xdr:rowOff>
        </xdr:to>
        <xdr:sp macro="" textlink="">
          <xdr:nvSpPr>
            <xdr:cNvPr id="2056" name="Button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5720" rIns="45720" bIns="45720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Liste sortieren</a:t>
              </a:r>
            </a:p>
          </xdr:txBody>
        </xdr:sp>
        <xdr:clientData fLocksWithSheet="0"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6" y="142875"/>
          <a:ext cx="1889124" cy="253701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09026" y="142875"/>
          <a:ext cx="1892299" cy="2498919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AR79"/>
  <sheetViews>
    <sheetView tabSelected="1" zoomScale="82" zoomScaleNormal="82" zoomScaleSheetLayoutView="80" zoomScalePageLayoutView="10" workbookViewId="0">
      <selection activeCell="B13" sqref="B13"/>
    </sheetView>
  </sheetViews>
  <sheetFormatPr baseColWidth="10" defaultColWidth="11.44140625" defaultRowHeight="15.6" x14ac:dyDescent="0.3"/>
  <cols>
    <col min="1" max="1" width="7.33203125" style="24" customWidth="1"/>
    <col min="2" max="2" width="29.44140625" style="20" customWidth="1"/>
    <col min="3" max="3" width="20.88671875" style="20" customWidth="1"/>
    <col min="4" max="9" width="9.88671875" style="22" customWidth="1"/>
    <col min="10" max="10" width="9.88671875" style="23" customWidth="1"/>
    <col min="11" max="11" width="12.6640625" style="22" customWidth="1"/>
    <col min="12" max="18" width="9.88671875" style="22" customWidth="1"/>
    <col min="19" max="19" width="11" style="22" customWidth="1"/>
    <col min="20" max="20" width="9.88671875" style="23" customWidth="1"/>
    <col min="21" max="21" width="12.6640625" style="22" customWidth="1"/>
    <col min="22" max="22" width="9.109375" style="89" customWidth="1"/>
    <col min="23" max="16384" width="11.44140625" style="20"/>
  </cols>
  <sheetData>
    <row r="1" spans="1:22" ht="31.5" customHeight="1" x14ac:dyDescent="0.3">
      <c r="A1" s="20"/>
      <c r="B1" s="21"/>
      <c r="C1" s="21"/>
      <c r="D1" s="8" t="s">
        <v>29</v>
      </c>
      <c r="E1" s="149"/>
      <c r="F1" s="20"/>
      <c r="G1" s="19"/>
      <c r="H1" s="20"/>
      <c r="I1" s="19"/>
      <c r="J1" s="18" t="s">
        <v>28</v>
      </c>
      <c r="K1" s="161" t="s">
        <v>66</v>
      </c>
      <c r="L1" s="161"/>
      <c r="M1" s="160" t="s">
        <v>17</v>
      </c>
      <c r="N1" s="160"/>
      <c r="O1" s="160"/>
      <c r="P1" s="159" t="s">
        <v>15</v>
      </c>
      <c r="Q1" s="159"/>
      <c r="R1" s="21"/>
      <c r="S1" s="21"/>
      <c r="T1" s="21"/>
      <c r="U1" s="21"/>
    </row>
    <row r="2" spans="1:22" ht="15.75" customHeight="1" x14ac:dyDescent="0.3">
      <c r="B2" s="24"/>
      <c r="C2" s="24"/>
      <c r="D2" s="63"/>
      <c r="E2" s="63"/>
      <c r="F2" s="25"/>
      <c r="G2" s="20"/>
      <c r="H2" s="20"/>
      <c r="J2" s="26"/>
      <c r="K2" s="20"/>
      <c r="L2" s="20"/>
      <c r="M2" s="25"/>
      <c r="O2" s="25"/>
      <c r="P2" s="24"/>
      <c r="Q2" s="24"/>
      <c r="R2" s="24"/>
      <c r="S2" s="24"/>
    </row>
    <row r="3" spans="1:22" s="21" customFormat="1" x14ac:dyDescent="0.3">
      <c r="A3" s="27"/>
      <c r="C3" s="28" t="s">
        <v>31</v>
      </c>
      <c r="D3" s="116" t="s">
        <v>95</v>
      </c>
      <c r="E3" s="116" t="s">
        <v>96</v>
      </c>
      <c r="F3" s="116" t="s">
        <v>97</v>
      </c>
      <c r="G3" s="116" t="s">
        <v>98</v>
      </c>
      <c r="H3" s="116" t="s">
        <v>99</v>
      </c>
      <c r="I3" s="116" t="s">
        <v>100</v>
      </c>
      <c r="J3" s="162" t="s">
        <v>1</v>
      </c>
      <c r="K3" s="162"/>
      <c r="L3" s="116" t="s">
        <v>101</v>
      </c>
      <c r="M3" s="116" t="s">
        <v>102</v>
      </c>
      <c r="N3" s="116" t="s">
        <v>103</v>
      </c>
      <c r="O3" s="116" t="s">
        <v>104</v>
      </c>
      <c r="P3" s="116" t="s">
        <v>105</v>
      </c>
      <c r="Q3" s="116" t="s">
        <v>106</v>
      </c>
      <c r="R3" s="152" t="s">
        <v>3</v>
      </c>
      <c r="S3" s="152"/>
      <c r="T3" s="152" t="s">
        <v>5</v>
      </c>
      <c r="U3" s="152"/>
    </row>
    <row r="4" spans="1:22" s="21" customFormat="1" ht="34.5" customHeight="1" x14ac:dyDescent="0.3">
      <c r="A4" s="29" t="s">
        <v>2</v>
      </c>
      <c r="B4" s="150" t="s">
        <v>47</v>
      </c>
      <c r="C4" s="151"/>
      <c r="D4" s="30" t="s">
        <v>107</v>
      </c>
      <c r="E4" s="30" t="s">
        <v>108</v>
      </c>
      <c r="F4" s="30" t="s">
        <v>109</v>
      </c>
      <c r="G4" s="30" t="s">
        <v>110</v>
      </c>
      <c r="H4" s="30" t="s">
        <v>109</v>
      </c>
      <c r="I4" s="30" t="s">
        <v>107</v>
      </c>
      <c r="J4" s="29" t="s">
        <v>0</v>
      </c>
      <c r="K4" s="31" t="s">
        <v>4</v>
      </c>
      <c r="L4" s="30" t="str">
        <f t="shared" ref="L4:Q4" si="0">D4</f>
        <v>Eisten</v>
      </c>
      <c r="M4" s="30" t="str">
        <f t="shared" si="0"/>
        <v>Werlte</v>
      </c>
      <c r="N4" s="30" t="str">
        <f t="shared" si="0"/>
        <v>Sögel</v>
      </c>
      <c r="O4" s="30" t="str">
        <f t="shared" si="0"/>
        <v xml:space="preserve">Werlte </v>
      </c>
      <c r="P4" s="30" t="str">
        <f t="shared" si="0"/>
        <v>Sögel</v>
      </c>
      <c r="Q4" s="30" t="str">
        <f t="shared" si="0"/>
        <v>Eisten</v>
      </c>
      <c r="R4" s="32" t="s">
        <v>0</v>
      </c>
      <c r="S4" s="29" t="s">
        <v>4</v>
      </c>
      <c r="T4" s="31" t="s">
        <v>0</v>
      </c>
      <c r="U4" s="29" t="s">
        <v>6</v>
      </c>
      <c r="V4" s="157" t="s">
        <v>42</v>
      </c>
    </row>
    <row r="5" spans="1:22" ht="15.75" customHeight="1" x14ac:dyDescent="0.3">
      <c r="A5" s="22"/>
      <c r="B5" s="33"/>
      <c r="C5" s="33"/>
      <c r="D5" s="34"/>
      <c r="E5" s="34"/>
      <c r="F5" s="34"/>
      <c r="G5" s="34"/>
      <c r="H5" s="34"/>
      <c r="I5" s="34"/>
      <c r="J5" s="22"/>
      <c r="K5" s="23"/>
      <c r="L5" s="34"/>
      <c r="M5" s="34"/>
      <c r="N5" s="34"/>
      <c r="O5" s="34"/>
      <c r="P5" s="34"/>
      <c r="Q5" s="34"/>
      <c r="V5" s="157"/>
    </row>
    <row r="6" spans="1:22" ht="20.25" customHeight="1" x14ac:dyDescent="0.3">
      <c r="A6" s="35">
        <v>1</v>
      </c>
      <c r="B6" s="153" t="str">
        <f>'Übersicht Gruppen'!B2</f>
        <v>Werlte I</v>
      </c>
      <c r="C6" s="154"/>
      <c r="D6" s="36">
        <f>'Übersicht Gruppen'!C2</f>
        <v>623.29999999999995</v>
      </c>
      <c r="E6" s="36">
        <f>'Übersicht Gruppen'!D2</f>
        <v>0</v>
      </c>
      <c r="F6" s="36">
        <f>'Übersicht Gruppen'!E2</f>
        <v>0</v>
      </c>
      <c r="G6" s="36">
        <f>'Übersicht Gruppen'!F2</f>
        <v>0</v>
      </c>
      <c r="H6" s="36">
        <f>'Übersicht Gruppen'!G2</f>
        <v>0</v>
      </c>
      <c r="I6" s="36">
        <f>'Übersicht Gruppen'!H2</f>
        <v>0</v>
      </c>
      <c r="J6" s="37">
        <f>'Übersicht Gruppen'!I2</f>
        <v>623.29999999999995</v>
      </c>
      <c r="K6" s="38">
        <f t="shared" ref="K6:K11" si="1">SUM(D6:I6)</f>
        <v>623.29999999999995</v>
      </c>
      <c r="L6" s="36">
        <f>'Übersicht Gruppen'!K2</f>
        <v>0</v>
      </c>
      <c r="M6" s="36">
        <f>'Übersicht Gruppen'!L2</f>
        <v>0</v>
      </c>
      <c r="N6" s="36">
        <f>'Übersicht Gruppen'!M2</f>
        <v>0</v>
      </c>
      <c r="O6" s="36">
        <f>'Übersicht Gruppen'!N2</f>
        <v>0</v>
      </c>
      <c r="P6" s="36">
        <f>'Übersicht Gruppen'!O2</f>
        <v>0</v>
      </c>
      <c r="Q6" s="36">
        <f>'Übersicht Gruppen'!P2</f>
        <v>0</v>
      </c>
      <c r="R6" s="37">
        <f>'Übersicht Gruppen'!Q2</f>
        <v>0</v>
      </c>
      <c r="S6" s="38">
        <f t="shared" ref="S6:S11" si="2">SUM(L6:Q6)</f>
        <v>0</v>
      </c>
      <c r="T6" s="37">
        <f>'Übersicht Gruppen'!S2</f>
        <v>623.29999999999995</v>
      </c>
      <c r="U6" s="38">
        <f>SUM(S6+K6)</f>
        <v>623.29999999999995</v>
      </c>
      <c r="V6" s="158"/>
    </row>
    <row r="7" spans="1:22" ht="20.25" customHeight="1" x14ac:dyDescent="0.3">
      <c r="A7" s="39">
        <v>2</v>
      </c>
      <c r="B7" s="155" t="str">
        <f>'Übersicht Gruppen'!B3</f>
        <v>Eisten I</v>
      </c>
      <c r="C7" s="156"/>
      <c r="D7" s="40">
        <f>'Übersicht Gruppen'!C3</f>
        <v>621.20000000000005</v>
      </c>
      <c r="E7" s="40">
        <f>'Übersicht Gruppen'!D3</f>
        <v>0</v>
      </c>
      <c r="F7" s="40">
        <f>'Übersicht Gruppen'!E3</f>
        <v>0</v>
      </c>
      <c r="G7" s="40">
        <f>'Übersicht Gruppen'!F3</f>
        <v>0</v>
      </c>
      <c r="H7" s="40">
        <f>'Übersicht Gruppen'!G3</f>
        <v>0</v>
      </c>
      <c r="I7" s="40">
        <f>'Übersicht Gruppen'!H3</f>
        <v>0</v>
      </c>
      <c r="J7" s="41">
        <f>'Übersicht Gruppen'!I3</f>
        <v>621.20000000000005</v>
      </c>
      <c r="K7" s="42">
        <f t="shared" si="1"/>
        <v>621.20000000000005</v>
      </c>
      <c r="L7" s="40">
        <f>'Übersicht Gruppen'!K3</f>
        <v>0</v>
      </c>
      <c r="M7" s="40">
        <f>'Übersicht Gruppen'!L3</f>
        <v>0</v>
      </c>
      <c r="N7" s="40">
        <f>'Übersicht Gruppen'!M3</f>
        <v>0</v>
      </c>
      <c r="O7" s="40">
        <f>'Übersicht Gruppen'!N3</f>
        <v>0</v>
      </c>
      <c r="P7" s="40">
        <f>'Übersicht Gruppen'!O3</f>
        <v>0</v>
      </c>
      <c r="Q7" s="40">
        <f>'Übersicht Gruppen'!P3</f>
        <v>0</v>
      </c>
      <c r="R7" s="41">
        <f>'Übersicht Gruppen'!Q3</f>
        <v>0</v>
      </c>
      <c r="S7" s="42">
        <f t="shared" si="2"/>
        <v>0</v>
      </c>
      <c r="T7" s="41">
        <f>'Übersicht Gruppen'!S3</f>
        <v>621.20000000000005</v>
      </c>
      <c r="U7" s="42">
        <f t="shared" ref="U7:U11" si="3">SUM(S7+K7)</f>
        <v>621.20000000000005</v>
      </c>
      <c r="V7" s="42">
        <f>(U6-U7)*-1</f>
        <v>-2.0999999999999091</v>
      </c>
    </row>
    <row r="8" spans="1:22" ht="20.25" customHeight="1" x14ac:dyDescent="0.3">
      <c r="A8" s="43">
        <v>3</v>
      </c>
      <c r="B8" s="153" t="str">
        <f>'Übersicht Gruppen'!B4</f>
        <v>Sögel I</v>
      </c>
      <c r="C8" s="154"/>
      <c r="D8" s="36">
        <f>'Übersicht Gruppen'!C4</f>
        <v>588.5</v>
      </c>
      <c r="E8" s="36">
        <f>'Übersicht Gruppen'!D4</f>
        <v>0</v>
      </c>
      <c r="F8" s="36">
        <f>'Übersicht Gruppen'!E4</f>
        <v>0</v>
      </c>
      <c r="G8" s="36">
        <f>'Übersicht Gruppen'!F4</f>
        <v>0</v>
      </c>
      <c r="H8" s="36">
        <f>'Übersicht Gruppen'!G4</f>
        <v>0</v>
      </c>
      <c r="I8" s="36">
        <f>'Übersicht Gruppen'!H4</f>
        <v>0</v>
      </c>
      <c r="J8" s="37">
        <f>'Übersicht Gruppen'!I4</f>
        <v>588.5</v>
      </c>
      <c r="K8" s="38">
        <f t="shared" si="1"/>
        <v>588.5</v>
      </c>
      <c r="L8" s="36">
        <f>'Übersicht Gruppen'!K4</f>
        <v>0</v>
      </c>
      <c r="M8" s="36">
        <f>'Übersicht Gruppen'!L4</f>
        <v>0</v>
      </c>
      <c r="N8" s="36">
        <f>'Übersicht Gruppen'!M4</f>
        <v>0</v>
      </c>
      <c r="O8" s="36">
        <f>'Übersicht Gruppen'!N4</f>
        <v>0</v>
      </c>
      <c r="P8" s="36">
        <f>'Übersicht Gruppen'!O4</f>
        <v>0</v>
      </c>
      <c r="Q8" s="36">
        <f>'Übersicht Gruppen'!P4</f>
        <v>0</v>
      </c>
      <c r="R8" s="37">
        <f>'Übersicht Gruppen'!Q4</f>
        <v>0</v>
      </c>
      <c r="S8" s="38">
        <f t="shared" si="2"/>
        <v>0</v>
      </c>
      <c r="T8" s="37">
        <f>'Übersicht Gruppen'!S4</f>
        <v>588.5</v>
      </c>
      <c r="U8" s="38">
        <f t="shared" si="3"/>
        <v>588.5</v>
      </c>
      <c r="V8" s="38">
        <f t="shared" ref="V8:V11" si="4">(U7-U8)*-1</f>
        <v>-32.700000000000045</v>
      </c>
    </row>
    <row r="9" spans="1:22" ht="20.25" customHeight="1" x14ac:dyDescent="0.3">
      <c r="A9" s="29">
        <v>4</v>
      </c>
      <c r="B9" s="155" t="str">
        <f>'Übersicht Gruppen'!B5</f>
        <v>Verein IV</v>
      </c>
      <c r="C9" s="156"/>
      <c r="D9" s="40">
        <f>'Übersicht Gruppen'!C5</f>
        <v>0</v>
      </c>
      <c r="E9" s="40">
        <f>'Übersicht Gruppen'!D5</f>
        <v>0</v>
      </c>
      <c r="F9" s="40">
        <f>'Übersicht Gruppen'!E5</f>
        <v>0</v>
      </c>
      <c r="G9" s="40">
        <f>'Übersicht Gruppen'!F5</f>
        <v>0</v>
      </c>
      <c r="H9" s="40">
        <f>'Übersicht Gruppen'!G5</f>
        <v>0</v>
      </c>
      <c r="I9" s="40">
        <f>'Übersicht Gruppen'!H5</f>
        <v>0</v>
      </c>
      <c r="J9" s="41">
        <f>'Übersicht Gruppen'!I5</f>
        <v>0</v>
      </c>
      <c r="K9" s="42">
        <f t="shared" si="1"/>
        <v>0</v>
      </c>
      <c r="L9" s="40">
        <f>'Übersicht Gruppen'!K5</f>
        <v>0</v>
      </c>
      <c r="M9" s="40">
        <f>'Übersicht Gruppen'!L5</f>
        <v>0</v>
      </c>
      <c r="N9" s="40">
        <f>'Übersicht Gruppen'!M5</f>
        <v>0</v>
      </c>
      <c r="O9" s="40">
        <f>'Übersicht Gruppen'!N5</f>
        <v>0</v>
      </c>
      <c r="P9" s="40">
        <f>'Übersicht Gruppen'!O5</f>
        <v>0</v>
      </c>
      <c r="Q9" s="40">
        <f>'Übersicht Gruppen'!P5</f>
        <v>0</v>
      </c>
      <c r="R9" s="41">
        <f>'Übersicht Gruppen'!Q5</f>
        <v>0</v>
      </c>
      <c r="S9" s="42">
        <f t="shared" si="2"/>
        <v>0</v>
      </c>
      <c r="T9" s="41">
        <f>'Übersicht Gruppen'!S5</f>
        <v>0</v>
      </c>
      <c r="U9" s="42">
        <f t="shared" si="3"/>
        <v>0</v>
      </c>
      <c r="V9" s="42">
        <f t="shared" si="4"/>
        <v>-588.5</v>
      </c>
    </row>
    <row r="10" spans="1:22" ht="20.25" customHeight="1" x14ac:dyDescent="0.3">
      <c r="A10" s="44">
        <v>5</v>
      </c>
      <c r="B10" s="153" t="str">
        <f>'Übersicht Gruppen'!B6</f>
        <v>Verein V</v>
      </c>
      <c r="C10" s="154"/>
      <c r="D10" s="36">
        <f>'Übersicht Gruppen'!C6</f>
        <v>0</v>
      </c>
      <c r="E10" s="36">
        <f>'Übersicht Gruppen'!D6</f>
        <v>0</v>
      </c>
      <c r="F10" s="36">
        <f>'Übersicht Gruppen'!E6</f>
        <v>0</v>
      </c>
      <c r="G10" s="36">
        <f>'Übersicht Gruppen'!F6</f>
        <v>0</v>
      </c>
      <c r="H10" s="36">
        <f>'Übersicht Gruppen'!G6</f>
        <v>0</v>
      </c>
      <c r="I10" s="36">
        <f>'Übersicht Gruppen'!H6</f>
        <v>0</v>
      </c>
      <c r="J10" s="37">
        <f>'Übersicht Gruppen'!I6</f>
        <v>0</v>
      </c>
      <c r="K10" s="38">
        <f t="shared" si="1"/>
        <v>0</v>
      </c>
      <c r="L10" s="36">
        <f>'Übersicht Gruppen'!K6</f>
        <v>0</v>
      </c>
      <c r="M10" s="36">
        <f>'Übersicht Gruppen'!L6</f>
        <v>0</v>
      </c>
      <c r="N10" s="36">
        <f>'Übersicht Gruppen'!M6</f>
        <v>0</v>
      </c>
      <c r="O10" s="36">
        <f>'Übersicht Gruppen'!N6</f>
        <v>0</v>
      </c>
      <c r="P10" s="36">
        <f>'Übersicht Gruppen'!O6</f>
        <v>0</v>
      </c>
      <c r="Q10" s="36">
        <f>'Übersicht Gruppen'!P6</f>
        <v>0</v>
      </c>
      <c r="R10" s="37">
        <f>'Übersicht Gruppen'!Q6</f>
        <v>0</v>
      </c>
      <c r="S10" s="38">
        <f t="shared" si="2"/>
        <v>0</v>
      </c>
      <c r="T10" s="37">
        <f>'Übersicht Gruppen'!S6</f>
        <v>0</v>
      </c>
      <c r="U10" s="38">
        <f t="shared" si="3"/>
        <v>0</v>
      </c>
      <c r="V10" s="38">
        <f t="shared" si="4"/>
        <v>0</v>
      </c>
    </row>
    <row r="11" spans="1:22" ht="20.25" customHeight="1" x14ac:dyDescent="0.3">
      <c r="A11" s="45">
        <v>6</v>
      </c>
      <c r="B11" s="155" t="str">
        <f>'Übersicht Gruppen'!B7</f>
        <v>Verein VI</v>
      </c>
      <c r="C11" s="156"/>
      <c r="D11" s="40">
        <f>'Übersicht Gruppen'!C7</f>
        <v>0</v>
      </c>
      <c r="E11" s="40">
        <f>'Übersicht Gruppen'!D7</f>
        <v>0</v>
      </c>
      <c r="F11" s="40">
        <f>'Übersicht Gruppen'!E7</f>
        <v>0</v>
      </c>
      <c r="G11" s="40">
        <f>'Übersicht Gruppen'!F7</f>
        <v>0</v>
      </c>
      <c r="H11" s="40">
        <f>'Übersicht Gruppen'!G7</f>
        <v>0</v>
      </c>
      <c r="I11" s="40">
        <f>'Übersicht Gruppen'!H7</f>
        <v>0</v>
      </c>
      <c r="J11" s="41">
        <f>'Übersicht Gruppen'!I7</f>
        <v>0</v>
      </c>
      <c r="K11" s="42">
        <f t="shared" si="1"/>
        <v>0</v>
      </c>
      <c r="L11" s="40">
        <f>'Übersicht Gruppen'!K7</f>
        <v>0</v>
      </c>
      <c r="M11" s="40">
        <f>'Übersicht Gruppen'!L7</f>
        <v>0</v>
      </c>
      <c r="N11" s="40">
        <f>'Übersicht Gruppen'!M7</f>
        <v>0</v>
      </c>
      <c r="O11" s="40">
        <f>'Übersicht Gruppen'!N7</f>
        <v>0</v>
      </c>
      <c r="P11" s="40">
        <f>'Übersicht Gruppen'!O7</f>
        <v>0</v>
      </c>
      <c r="Q11" s="40">
        <f>'Übersicht Gruppen'!P7</f>
        <v>0</v>
      </c>
      <c r="R11" s="41">
        <f>'Übersicht Gruppen'!Q7</f>
        <v>0</v>
      </c>
      <c r="S11" s="42">
        <f t="shared" si="2"/>
        <v>0</v>
      </c>
      <c r="T11" s="41">
        <f>'Übersicht Gruppen'!S7</f>
        <v>0</v>
      </c>
      <c r="U11" s="42">
        <f t="shared" si="3"/>
        <v>0</v>
      </c>
      <c r="V11" s="42">
        <f t="shared" si="4"/>
        <v>0</v>
      </c>
    </row>
    <row r="12" spans="1:22" x14ac:dyDescent="0.3">
      <c r="A12" s="22"/>
      <c r="B12" s="46"/>
      <c r="C12" s="46"/>
      <c r="J12" s="47"/>
      <c r="K12" s="48"/>
      <c r="R12" s="47"/>
      <c r="S12" s="46"/>
      <c r="T12" s="47"/>
      <c r="U12" s="49"/>
      <c r="V12" s="90"/>
    </row>
    <row r="13" spans="1:22" s="51" customFormat="1" x14ac:dyDescent="0.3">
      <c r="A13" s="22"/>
      <c r="B13" s="22"/>
      <c r="C13" s="50" t="s">
        <v>30</v>
      </c>
      <c r="D13" s="36">
        <f>AVERAGE(D6:D11)</f>
        <v>305.5</v>
      </c>
      <c r="E13" s="36">
        <f t="shared" ref="E13:U13" si="5">AVERAGE(E6:E11)</f>
        <v>0</v>
      </c>
      <c r="F13" s="36">
        <f t="shared" si="5"/>
        <v>0</v>
      </c>
      <c r="G13" s="36">
        <f t="shared" si="5"/>
        <v>0</v>
      </c>
      <c r="H13" s="36">
        <f t="shared" si="5"/>
        <v>0</v>
      </c>
      <c r="I13" s="36">
        <f t="shared" si="5"/>
        <v>0</v>
      </c>
      <c r="J13" s="37">
        <f t="shared" si="5"/>
        <v>305.5</v>
      </c>
      <c r="K13" s="38">
        <f>SUM(K6:K11)/6</f>
        <v>305.5</v>
      </c>
      <c r="L13" s="36">
        <f t="shared" si="5"/>
        <v>0</v>
      </c>
      <c r="M13" s="36">
        <f t="shared" si="5"/>
        <v>0</v>
      </c>
      <c r="N13" s="36">
        <f t="shared" si="5"/>
        <v>0</v>
      </c>
      <c r="O13" s="36">
        <f t="shared" si="5"/>
        <v>0</v>
      </c>
      <c r="P13" s="36">
        <f t="shared" si="5"/>
        <v>0</v>
      </c>
      <c r="Q13" s="36">
        <f t="shared" si="5"/>
        <v>0</v>
      </c>
      <c r="R13" s="37">
        <f t="shared" si="5"/>
        <v>0</v>
      </c>
      <c r="S13" s="36">
        <f t="shared" si="5"/>
        <v>0</v>
      </c>
      <c r="T13" s="37">
        <f t="shared" si="5"/>
        <v>305.5</v>
      </c>
      <c r="U13" s="38">
        <f t="shared" si="5"/>
        <v>305.5</v>
      </c>
      <c r="V13" s="53"/>
    </row>
    <row r="14" spans="1:22" s="51" customFormat="1" ht="9.75" customHeight="1" x14ac:dyDescent="0.3">
      <c r="A14" s="22"/>
      <c r="B14" s="22"/>
      <c r="C14" s="53"/>
      <c r="D14" s="112"/>
      <c r="E14" s="112"/>
      <c r="F14" s="112"/>
      <c r="G14" s="112"/>
      <c r="H14" s="112"/>
      <c r="I14" s="112"/>
      <c r="J14" s="113"/>
      <c r="K14" s="114"/>
      <c r="L14" s="112"/>
      <c r="M14" s="112"/>
      <c r="N14" s="112"/>
      <c r="O14" s="112"/>
      <c r="P14" s="112"/>
      <c r="Q14" s="112"/>
      <c r="R14" s="113"/>
      <c r="S14" s="112"/>
      <c r="T14" s="113"/>
      <c r="U14" s="114"/>
      <c r="V14" s="53"/>
    </row>
    <row r="15" spans="1:22" x14ac:dyDescent="0.3">
      <c r="A15" s="22"/>
      <c r="B15" s="22"/>
      <c r="C15" s="22"/>
      <c r="D15" s="46"/>
      <c r="E15" s="46"/>
      <c r="F15" s="46"/>
      <c r="G15" s="46"/>
      <c r="H15" s="46"/>
      <c r="I15" s="46"/>
      <c r="J15" s="152" t="s">
        <v>1</v>
      </c>
      <c r="K15" s="152"/>
      <c r="L15" s="46"/>
      <c r="M15" s="46"/>
      <c r="N15" s="46"/>
      <c r="O15" s="46"/>
      <c r="P15" s="46"/>
      <c r="Q15" s="46"/>
      <c r="R15" s="152" t="s">
        <v>3</v>
      </c>
      <c r="S15" s="152"/>
      <c r="T15" s="152" t="s">
        <v>5</v>
      </c>
      <c r="U15" s="152"/>
      <c r="V15" s="157" t="s">
        <v>42</v>
      </c>
    </row>
    <row r="16" spans="1:22" ht="15.75" customHeight="1" x14ac:dyDescent="0.3">
      <c r="A16" s="29" t="s">
        <v>2</v>
      </c>
      <c r="B16" s="52" t="s">
        <v>12</v>
      </c>
      <c r="C16" s="29" t="s">
        <v>47</v>
      </c>
      <c r="D16" s="53"/>
      <c r="E16" s="53"/>
      <c r="F16" s="53"/>
      <c r="G16" s="53"/>
      <c r="H16" s="53"/>
      <c r="I16" s="53"/>
      <c r="J16" s="115" t="s">
        <v>0</v>
      </c>
      <c r="K16" s="115" t="s">
        <v>6</v>
      </c>
      <c r="L16" s="53"/>
      <c r="M16" s="53"/>
      <c r="N16" s="53"/>
      <c r="O16" s="53"/>
      <c r="P16" s="53"/>
      <c r="Q16" s="53"/>
      <c r="R16" s="115" t="s">
        <v>0</v>
      </c>
      <c r="S16" s="115" t="s">
        <v>6</v>
      </c>
      <c r="T16" s="115" t="s">
        <v>0</v>
      </c>
      <c r="U16" s="115" t="s">
        <v>6</v>
      </c>
      <c r="V16" s="157"/>
    </row>
    <row r="17" spans="1:22" s="51" customFormat="1" ht="18" customHeight="1" x14ac:dyDescent="0.3">
      <c r="A17" s="50">
        <v>1</v>
      </c>
      <c r="B17" s="54" t="str">
        <f>'Übersicht Schützen'!A2</f>
        <v>Broermann Carl</v>
      </c>
      <c r="C17" s="91" t="str">
        <f>'Übersicht Schützen'!B2</f>
        <v>Werlte I</v>
      </c>
      <c r="D17" s="55">
        <f>'Übersicht Schützen'!C2</f>
        <v>209</v>
      </c>
      <c r="E17" s="38">
        <f>'Übersicht Schützen'!D2</f>
        <v>0</v>
      </c>
      <c r="F17" s="38">
        <f>'Übersicht Schützen'!E2</f>
        <v>0</v>
      </c>
      <c r="G17" s="38">
        <f>'Übersicht Schützen'!F2</f>
        <v>0</v>
      </c>
      <c r="H17" s="38">
        <f>'Übersicht Schützen'!G2</f>
        <v>0</v>
      </c>
      <c r="I17" s="38">
        <f>'Übersicht Schützen'!H2</f>
        <v>0</v>
      </c>
      <c r="J17" s="56">
        <f>'Übersicht Schützen'!I2</f>
        <v>209</v>
      </c>
      <c r="K17" s="38">
        <f>SUM(D17:I17)</f>
        <v>209</v>
      </c>
      <c r="L17" s="38">
        <f>'Übersicht Schützen'!L2</f>
        <v>0</v>
      </c>
      <c r="M17" s="38">
        <f>'Übersicht Schützen'!M2</f>
        <v>0</v>
      </c>
      <c r="N17" s="38">
        <f>'Übersicht Schützen'!N2</f>
        <v>0</v>
      </c>
      <c r="O17" s="38">
        <f>'Übersicht Schützen'!O2</f>
        <v>0</v>
      </c>
      <c r="P17" s="38">
        <f>'Übersicht Schützen'!P2</f>
        <v>0</v>
      </c>
      <c r="Q17" s="38">
        <f>'Übersicht Schützen'!Q2</f>
        <v>0</v>
      </c>
      <c r="R17" s="56">
        <f>'Übersicht Schützen'!R2</f>
        <v>0</v>
      </c>
      <c r="S17" s="38">
        <f>SUM(L17:Q17)</f>
        <v>0</v>
      </c>
      <c r="T17" s="56">
        <f>'Übersicht Schützen'!U2</f>
        <v>209</v>
      </c>
      <c r="U17" s="38">
        <f>SUM(K17+S17)</f>
        <v>209</v>
      </c>
      <c r="V17" s="158"/>
    </row>
    <row r="18" spans="1:22" s="51" customFormat="1" ht="18" customHeight="1" x14ac:dyDescent="0.3">
      <c r="A18" s="29">
        <v>2</v>
      </c>
      <c r="B18" s="57" t="str">
        <f>'Übersicht Schützen'!A3</f>
        <v>Köbbe Gerd</v>
      </c>
      <c r="C18" s="92" t="str">
        <f>'Übersicht Schützen'!B3</f>
        <v>Werlte I</v>
      </c>
      <c r="D18" s="58">
        <f>'Übersicht Schützen'!C3</f>
        <v>209</v>
      </c>
      <c r="E18" s="42">
        <f>'Übersicht Schützen'!D3</f>
        <v>0</v>
      </c>
      <c r="F18" s="42">
        <f>'Übersicht Schützen'!E3</f>
        <v>0</v>
      </c>
      <c r="G18" s="42">
        <f>'Übersicht Schützen'!F3</f>
        <v>0</v>
      </c>
      <c r="H18" s="42">
        <f>'Übersicht Schützen'!G3</f>
        <v>0</v>
      </c>
      <c r="I18" s="42">
        <f>'Übersicht Schützen'!H3</f>
        <v>0</v>
      </c>
      <c r="J18" s="59">
        <f>'Übersicht Schützen'!I3</f>
        <v>209</v>
      </c>
      <c r="K18" s="42">
        <f>SUM(D18:I18)</f>
        <v>209</v>
      </c>
      <c r="L18" s="42">
        <f>'Übersicht Schützen'!L3</f>
        <v>0</v>
      </c>
      <c r="M18" s="42">
        <f>'Übersicht Schützen'!M3</f>
        <v>0</v>
      </c>
      <c r="N18" s="42">
        <f>'Übersicht Schützen'!N3</f>
        <v>0</v>
      </c>
      <c r="O18" s="42">
        <f>'Übersicht Schützen'!O3</f>
        <v>0</v>
      </c>
      <c r="P18" s="42">
        <f>'Übersicht Schützen'!P3</f>
        <v>0</v>
      </c>
      <c r="Q18" s="42">
        <f>'Übersicht Schützen'!Q3</f>
        <v>0</v>
      </c>
      <c r="R18" s="59">
        <f>'Übersicht Schützen'!R3</f>
        <v>0</v>
      </c>
      <c r="S18" s="42">
        <f t="shared" ref="S18:S52" si="6">SUM(L18:Q18)</f>
        <v>0</v>
      </c>
      <c r="T18" s="59">
        <f>'Übersicht Schützen'!U3</f>
        <v>209</v>
      </c>
      <c r="U18" s="42">
        <f t="shared" ref="U18:U52" si="7">SUM(K18+S18)</f>
        <v>209</v>
      </c>
      <c r="V18" s="42">
        <f>(U17-U18)*-1</f>
        <v>0</v>
      </c>
    </row>
    <row r="19" spans="1:22" s="51" customFormat="1" ht="18" customHeight="1" x14ac:dyDescent="0.3">
      <c r="A19" s="50">
        <v>3</v>
      </c>
      <c r="B19" s="54" t="str">
        <f>'Übersicht Schützen'!A4</f>
        <v>Büter Wilhelm</v>
      </c>
      <c r="C19" s="91" t="str">
        <f>'Übersicht Schützen'!B4</f>
        <v>Eisten I</v>
      </c>
      <c r="D19" s="55">
        <f>'Übersicht Schützen'!C4</f>
        <v>207.8</v>
      </c>
      <c r="E19" s="38">
        <f>'Übersicht Schützen'!D4</f>
        <v>0</v>
      </c>
      <c r="F19" s="38">
        <f>'Übersicht Schützen'!E4</f>
        <v>0</v>
      </c>
      <c r="G19" s="38">
        <f>'Übersicht Schützen'!F4</f>
        <v>0</v>
      </c>
      <c r="H19" s="38">
        <f>'Übersicht Schützen'!G4</f>
        <v>0</v>
      </c>
      <c r="I19" s="38">
        <f>'Übersicht Schützen'!H4</f>
        <v>0</v>
      </c>
      <c r="J19" s="56">
        <f>'Übersicht Schützen'!I4</f>
        <v>207.8</v>
      </c>
      <c r="K19" s="38">
        <f t="shared" ref="K19:K52" si="8">SUM(D19:I19)</f>
        <v>207.8</v>
      </c>
      <c r="L19" s="38">
        <f>'Übersicht Schützen'!L4</f>
        <v>0</v>
      </c>
      <c r="M19" s="38">
        <f>'Übersicht Schützen'!M4</f>
        <v>0</v>
      </c>
      <c r="N19" s="38">
        <f>'Übersicht Schützen'!N4</f>
        <v>0</v>
      </c>
      <c r="O19" s="38">
        <f>'Übersicht Schützen'!O4</f>
        <v>0</v>
      </c>
      <c r="P19" s="38">
        <f>'Übersicht Schützen'!P4</f>
        <v>0</v>
      </c>
      <c r="Q19" s="38">
        <f>'Übersicht Schützen'!Q4</f>
        <v>0</v>
      </c>
      <c r="R19" s="56">
        <f>'Übersicht Schützen'!R4</f>
        <v>0</v>
      </c>
      <c r="S19" s="38">
        <f t="shared" si="6"/>
        <v>0</v>
      </c>
      <c r="T19" s="56">
        <f>'Übersicht Schützen'!U4</f>
        <v>207.8</v>
      </c>
      <c r="U19" s="38">
        <f t="shared" si="7"/>
        <v>207.8</v>
      </c>
      <c r="V19" s="38">
        <f t="shared" ref="V19:V46" si="9">(U18-U19)*-1</f>
        <v>-1.1999999999999886</v>
      </c>
    </row>
    <row r="20" spans="1:22" s="51" customFormat="1" ht="18" customHeight="1" x14ac:dyDescent="0.3">
      <c r="A20" s="52">
        <v>4</v>
      </c>
      <c r="B20" s="57" t="str">
        <f>'Übersicht Schützen'!A5</f>
        <v>Ostermann Franz</v>
      </c>
      <c r="C20" s="92" t="str">
        <f>'Übersicht Schützen'!B5</f>
        <v>Eisten I</v>
      </c>
      <c r="D20" s="58">
        <f>'Übersicht Schützen'!C5</f>
        <v>207.6</v>
      </c>
      <c r="E20" s="42">
        <f>'Übersicht Schützen'!D5</f>
        <v>0</v>
      </c>
      <c r="F20" s="42">
        <f>'Übersicht Schützen'!E5</f>
        <v>0</v>
      </c>
      <c r="G20" s="42">
        <f>'Übersicht Schützen'!F5</f>
        <v>0</v>
      </c>
      <c r="H20" s="42">
        <f>'Übersicht Schützen'!G5</f>
        <v>0</v>
      </c>
      <c r="I20" s="42">
        <f>'Übersicht Schützen'!H5</f>
        <v>0</v>
      </c>
      <c r="J20" s="59">
        <f>'Übersicht Schützen'!I5</f>
        <v>207.6</v>
      </c>
      <c r="K20" s="42">
        <f t="shared" si="8"/>
        <v>207.6</v>
      </c>
      <c r="L20" s="42">
        <f>'Übersicht Schützen'!L5</f>
        <v>0</v>
      </c>
      <c r="M20" s="42">
        <f>'Übersicht Schützen'!M5</f>
        <v>0</v>
      </c>
      <c r="N20" s="42">
        <f>'Übersicht Schützen'!N5</f>
        <v>0</v>
      </c>
      <c r="O20" s="42">
        <f>'Übersicht Schützen'!O5</f>
        <v>0</v>
      </c>
      <c r="P20" s="42">
        <f>'Übersicht Schützen'!P5</f>
        <v>0</v>
      </c>
      <c r="Q20" s="42">
        <f>'Übersicht Schützen'!Q5</f>
        <v>0</v>
      </c>
      <c r="R20" s="59">
        <f>'Übersicht Schützen'!R5</f>
        <v>0</v>
      </c>
      <c r="S20" s="42">
        <f t="shared" si="6"/>
        <v>0</v>
      </c>
      <c r="T20" s="59">
        <f>'Übersicht Schützen'!U5</f>
        <v>207.6</v>
      </c>
      <c r="U20" s="42">
        <f t="shared" si="7"/>
        <v>207.6</v>
      </c>
      <c r="V20" s="42">
        <f t="shared" si="9"/>
        <v>-0.20000000000001705</v>
      </c>
    </row>
    <row r="21" spans="1:22" s="51" customFormat="1" ht="18" customHeight="1" x14ac:dyDescent="0.3">
      <c r="A21" s="43">
        <v>5</v>
      </c>
      <c r="B21" s="54" t="str">
        <f>'Übersicht Schützen'!A6</f>
        <v>Baalmann Werner</v>
      </c>
      <c r="C21" s="91" t="str">
        <f>'Übersicht Schützen'!B6</f>
        <v>Eisten I</v>
      </c>
      <c r="D21" s="55">
        <f>'Übersicht Schützen'!C6</f>
        <v>205.8</v>
      </c>
      <c r="E21" s="38">
        <f>'Übersicht Schützen'!D6</f>
        <v>0</v>
      </c>
      <c r="F21" s="38">
        <f>'Übersicht Schützen'!E6</f>
        <v>0</v>
      </c>
      <c r="G21" s="38">
        <f>'Übersicht Schützen'!F6</f>
        <v>0</v>
      </c>
      <c r="H21" s="38">
        <f>'Übersicht Schützen'!G6</f>
        <v>0</v>
      </c>
      <c r="I21" s="38">
        <f>'Übersicht Schützen'!H6</f>
        <v>0</v>
      </c>
      <c r="J21" s="56">
        <f>'Übersicht Schützen'!I6</f>
        <v>205.8</v>
      </c>
      <c r="K21" s="38">
        <f t="shared" si="8"/>
        <v>205.8</v>
      </c>
      <c r="L21" s="38">
        <f>'Übersicht Schützen'!L6</f>
        <v>0</v>
      </c>
      <c r="M21" s="38">
        <f>'Übersicht Schützen'!M6</f>
        <v>0</v>
      </c>
      <c r="N21" s="38">
        <f>'Übersicht Schützen'!N6</f>
        <v>0</v>
      </c>
      <c r="O21" s="38">
        <f>'Übersicht Schützen'!O6</f>
        <v>0</v>
      </c>
      <c r="P21" s="38">
        <f>'Übersicht Schützen'!P6</f>
        <v>0</v>
      </c>
      <c r="Q21" s="38">
        <f>'Übersicht Schützen'!Q6</f>
        <v>0</v>
      </c>
      <c r="R21" s="56">
        <f>'Übersicht Schützen'!R6</f>
        <v>0</v>
      </c>
      <c r="S21" s="38">
        <f t="shared" si="6"/>
        <v>0</v>
      </c>
      <c r="T21" s="56">
        <f>'Übersicht Schützen'!U6</f>
        <v>205.8</v>
      </c>
      <c r="U21" s="38">
        <f t="shared" si="7"/>
        <v>205.8</v>
      </c>
      <c r="V21" s="38">
        <f t="shared" si="9"/>
        <v>-1.7999999999999829</v>
      </c>
    </row>
    <row r="22" spans="1:22" s="51" customFormat="1" ht="18" customHeight="1" x14ac:dyDescent="0.3">
      <c r="A22" s="29">
        <v>6</v>
      </c>
      <c r="B22" s="57" t="str">
        <f>'Übersicht Schützen'!A7</f>
        <v>van der Lugt Dirk Jan</v>
      </c>
      <c r="C22" s="92" t="str">
        <f>'Übersicht Schützen'!B7</f>
        <v>Sögel I</v>
      </c>
      <c r="D22" s="58">
        <f>'Übersicht Schützen'!C7</f>
        <v>205.4</v>
      </c>
      <c r="E22" s="42">
        <f>'Übersicht Schützen'!D7</f>
        <v>0</v>
      </c>
      <c r="F22" s="42">
        <f>'Übersicht Schützen'!E7</f>
        <v>0</v>
      </c>
      <c r="G22" s="42">
        <f>'Übersicht Schützen'!F7</f>
        <v>0</v>
      </c>
      <c r="H22" s="42">
        <f>'Übersicht Schützen'!G7</f>
        <v>0</v>
      </c>
      <c r="I22" s="42">
        <f>'Übersicht Schützen'!H7</f>
        <v>0</v>
      </c>
      <c r="J22" s="59">
        <f>'Übersicht Schützen'!I7</f>
        <v>205.4</v>
      </c>
      <c r="K22" s="42">
        <f t="shared" si="8"/>
        <v>205.4</v>
      </c>
      <c r="L22" s="42">
        <f>'Übersicht Schützen'!L7</f>
        <v>0</v>
      </c>
      <c r="M22" s="42">
        <f>'Übersicht Schützen'!M7</f>
        <v>0</v>
      </c>
      <c r="N22" s="42">
        <f>'Übersicht Schützen'!N7</f>
        <v>0</v>
      </c>
      <c r="O22" s="42">
        <f>'Übersicht Schützen'!O7</f>
        <v>0</v>
      </c>
      <c r="P22" s="42">
        <f>'Übersicht Schützen'!P7</f>
        <v>0</v>
      </c>
      <c r="Q22" s="42">
        <f>'Übersicht Schützen'!Q7</f>
        <v>0</v>
      </c>
      <c r="R22" s="59">
        <f>'Übersicht Schützen'!R7</f>
        <v>0</v>
      </c>
      <c r="S22" s="42">
        <f t="shared" si="6"/>
        <v>0</v>
      </c>
      <c r="T22" s="59">
        <f>'Übersicht Schützen'!U7</f>
        <v>205.4</v>
      </c>
      <c r="U22" s="42">
        <f t="shared" si="7"/>
        <v>205.4</v>
      </c>
      <c r="V22" s="42">
        <f t="shared" si="9"/>
        <v>-0.40000000000000568</v>
      </c>
    </row>
    <row r="23" spans="1:22" s="51" customFormat="1" ht="18" customHeight="1" x14ac:dyDescent="0.3">
      <c r="A23" s="50">
        <v>7</v>
      </c>
      <c r="B23" s="54" t="str">
        <f>'Übersicht Schützen'!A8</f>
        <v>Schute Helmut</v>
      </c>
      <c r="C23" s="91" t="str">
        <f>'Übersicht Schützen'!B8</f>
        <v>Eisten I</v>
      </c>
      <c r="D23" s="55">
        <f>'Übersicht Schützen'!C8</f>
        <v>205.3</v>
      </c>
      <c r="E23" s="38">
        <f>'Übersicht Schützen'!D8</f>
        <v>0</v>
      </c>
      <c r="F23" s="38">
        <f>'Übersicht Schützen'!E8</f>
        <v>0</v>
      </c>
      <c r="G23" s="38">
        <f>'Übersicht Schützen'!F8</f>
        <v>0</v>
      </c>
      <c r="H23" s="38">
        <f>'Übersicht Schützen'!G8</f>
        <v>0</v>
      </c>
      <c r="I23" s="38">
        <f>'Übersicht Schützen'!H8</f>
        <v>0</v>
      </c>
      <c r="J23" s="56">
        <f>'Übersicht Schützen'!I8</f>
        <v>205.3</v>
      </c>
      <c r="K23" s="38">
        <f t="shared" si="8"/>
        <v>205.3</v>
      </c>
      <c r="L23" s="38">
        <f>'Übersicht Schützen'!L8</f>
        <v>0</v>
      </c>
      <c r="M23" s="38">
        <f>'Übersicht Schützen'!M8</f>
        <v>0</v>
      </c>
      <c r="N23" s="38">
        <f>'Übersicht Schützen'!N8</f>
        <v>0</v>
      </c>
      <c r="O23" s="38">
        <f>'Übersicht Schützen'!O8</f>
        <v>0</v>
      </c>
      <c r="P23" s="38">
        <f>'Übersicht Schützen'!P8</f>
        <v>0</v>
      </c>
      <c r="Q23" s="38">
        <f>'Übersicht Schützen'!Q8</f>
        <v>0</v>
      </c>
      <c r="R23" s="56">
        <f>'Übersicht Schützen'!R8</f>
        <v>0</v>
      </c>
      <c r="S23" s="38">
        <f t="shared" si="6"/>
        <v>0</v>
      </c>
      <c r="T23" s="56">
        <f>'Übersicht Schützen'!U8</f>
        <v>205.3</v>
      </c>
      <c r="U23" s="38">
        <f t="shared" si="7"/>
        <v>205.3</v>
      </c>
      <c r="V23" s="38">
        <f t="shared" si="9"/>
        <v>-9.9999999999994316E-2</v>
      </c>
    </row>
    <row r="24" spans="1:22" s="51" customFormat="1" ht="18" customHeight="1" x14ac:dyDescent="0.3">
      <c r="A24" s="29">
        <v>8</v>
      </c>
      <c r="B24" s="57" t="str">
        <f>'Übersicht Schützen'!A9</f>
        <v>Abeln Bernd</v>
      </c>
      <c r="C24" s="92" t="str">
        <f>'Übersicht Schützen'!B9</f>
        <v>Werlte I</v>
      </c>
      <c r="D24" s="58">
        <f>'Übersicht Schützen'!C9</f>
        <v>205.3</v>
      </c>
      <c r="E24" s="42">
        <f>'Übersicht Schützen'!D9</f>
        <v>0</v>
      </c>
      <c r="F24" s="42">
        <f>'Übersicht Schützen'!E9</f>
        <v>0</v>
      </c>
      <c r="G24" s="42">
        <f>'Übersicht Schützen'!F9</f>
        <v>0</v>
      </c>
      <c r="H24" s="42">
        <f>'Übersicht Schützen'!G9</f>
        <v>0</v>
      </c>
      <c r="I24" s="42">
        <f>'Übersicht Schützen'!H9</f>
        <v>0</v>
      </c>
      <c r="J24" s="59">
        <f>'Übersicht Schützen'!I9</f>
        <v>205.3</v>
      </c>
      <c r="K24" s="42">
        <f t="shared" si="8"/>
        <v>205.3</v>
      </c>
      <c r="L24" s="42">
        <f>'Übersicht Schützen'!L9</f>
        <v>0</v>
      </c>
      <c r="M24" s="42">
        <f>'Übersicht Schützen'!M9</f>
        <v>0</v>
      </c>
      <c r="N24" s="42">
        <f>'Übersicht Schützen'!N9</f>
        <v>0</v>
      </c>
      <c r="O24" s="42">
        <f>'Übersicht Schützen'!O9</f>
        <v>0</v>
      </c>
      <c r="P24" s="42">
        <f>'Übersicht Schützen'!P9</f>
        <v>0</v>
      </c>
      <c r="Q24" s="42">
        <f>'Übersicht Schützen'!Q9</f>
        <v>0</v>
      </c>
      <c r="R24" s="59">
        <f>'Übersicht Schützen'!R9</f>
        <v>0</v>
      </c>
      <c r="S24" s="42">
        <f t="shared" si="6"/>
        <v>0</v>
      </c>
      <c r="T24" s="59">
        <f>'Übersicht Schützen'!U9</f>
        <v>205.3</v>
      </c>
      <c r="U24" s="42">
        <f t="shared" si="7"/>
        <v>205.3</v>
      </c>
      <c r="V24" s="42">
        <f t="shared" si="9"/>
        <v>0</v>
      </c>
    </row>
    <row r="25" spans="1:22" s="51" customFormat="1" ht="18" customHeight="1" x14ac:dyDescent="0.3">
      <c r="A25" s="43">
        <v>9</v>
      </c>
      <c r="B25" s="54" t="str">
        <f>'Übersicht Schützen'!A10</f>
        <v>Staggenborg Hans</v>
      </c>
      <c r="C25" s="91" t="str">
        <f>'Übersicht Schützen'!B10</f>
        <v>Werlte I</v>
      </c>
      <c r="D25" s="55">
        <f>'Übersicht Schützen'!C10</f>
        <v>204.7</v>
      </c>
      <c r="E25" s="38">
        <f>'Übersicht Schützen'!D10</f>
        <v>0</v>
      </c>
      <c r="F25" s="38">
        <f>'Übersicht Schützen'!E10</f>
        <v>0</v>
      </c>
      <c r="G25" s="38">
        <f>'Übersicht Schützen'!F10</f>
        <v>0</v>
      </c>
      <c r="H25" s="38">
        <f>'Übersicht Schützen'!G10</f>
        <v>0</v>
      </c>
      <c r="I25" s="38">
        <f>'Übersicht Schützen'!H10</f>
        <v>0</v>
      </c>
      <c r="J25" s="56">
        <f>'Übersicht Schützen'!I10</f>
        <v>204.7</v>
      </c>
      <c r="K25" s="38">
        <f t="shared" si="8"/>
        <v>204.7</v>
      </c>
      <c r="L25" s="38">
        <f>'Übersicht Schützen'!L10</f>
        <v>0</v>
      </c>
      <c r="M25" s="38">
        <f>'Übersicht Schützen'!M10</f>
        <v>0</v>
      </c>
      <c r="N25" s="38">
        <f>'Übersicht Schützen'!N10</f>
        <v>0</v>
      </c>
      <c r="O25" s="38">
        <f>'Übersicht Schützen'!O10</f>
        <v>0</v>
      </c>
      <c r="P25" s="38">
        <f>'Übersicht Schützen'!P10</f>
        <v>0</v>
      </c>
      <c r="Q25" s="38">
        <f>'Übersicht Schützen'!Q10</f>
        <v>0</v>
      </c>
      <c r="R25" s="56">
        <f>'Übersicht Schützen'!R10</f>
        <v>0</v>
      </c>
      <c r="S25" s="38">
        <f t="shared" si="6"/>
        <v>0</v>
      </c>
      <c r="T25" s="56">
        <f>'Übersicht Schützen'!U10</f>
        <v>204.7</v>
      </c>
      <c r="U25" s="38">
        <f t="shared" si="7"/>
        <v>204.7</v>
      </c>
      <c r="V25" s="38">
        <f t="shared" si="9"/>
        <v>-0.60000000000002274</v>
      </c>
    </row>
    <row r="26" spans="1:22" s="51" customFormat="1" ht="18" customHeight="1" x14ac:dyDescent="0.3">
      <c r="A26" s="52">
        <v>10</v>
      </c>
      <c r="B26" s="57" t="str">
        <f>'Übersicht Schützen'!A11</f>
        <v>Barnowski Paul</v>
      </c>
      <c r="C26" s="92" t="str">
        <f>'Übersicht Schützen'!B11</f>
        <v>Sögel I</v>
      </c>
      <c r="D26" s="58">
        <f>'Übersicht Schützen'!C11</f>
        <v>196</v>
      </c>
      <c r="E26" s="42">
        <f>'Übersicht Schützen'!D11</f>
        <v>0</v>
      </c>
      <c r="F26" s="42">
        <f>'Übersicht Schützen'!E11</f>
        <v>0</v>
      </c>
      <c r="G26" s="42">
        <f>'Übersicht Schützen'!F11</f>
        <v>0</v>
      </c>
      <c r="H26" s="42">
        <f>'Übersicht Schützen'!G11</f>
        <v>0</v>
      </c>
      <c r="I26" s="42">
        <f>'Übersicht Schützen'!H11</f>
        <v>0</v>
      </c>
      <c r="J26" s="59">
        <f>'Übersicht Schützen'!I11</f>
        <v>196</v>
      </c>
      <c r="K26" s="42">
        <f t="shared" si="8"/>
        <v>196</v>
      </c>
      <c r="L26" s="42">
        <f>'Übersicht Schützen'!L11</f>
        <v>0</v>
      </c>
      <c r="M26" s="42">
        <f>'Übersicht Schützen'!M11</f>
        <v>0</v>
      </c>
      <c r="N26" s="42">
        <f>'Übersicht Schützen'!N11</f>
        <v>0</v>
      </c>
      <c r="O26" s="42">
        <f>'Übersicht Schützen'!O11</f>
        <v>0</v>
      </c>
      <c r="P26" s="42">
        <f>'Übersicht Schützen'!P11</f>
        <v>0</v>
      </c>
      <c r="Q26" s="42">
        <f>'Übersicht Schützen'!Q11</f>
        <v>0</v>
      </c>
      <c r="R26" s="59">
        <f>'Übersicht Schützen'!R11</f>
        <v>0</v>
      </c>
      <c r="S26" s="42">
        <f t="shared" si="6"/>
        <v>0</v>
      </c>
      <c r="T26" s="59">
        <f>'Übersicht Schützen'!U11</f>
        <v>196</v>
      </c>
      <c r="U26" s="42">
        <f t="shared" si="7"/>
        <v>196</v>
      </c>
      <c r="V26" s="42">
        <f t="shared" si="9"/>
        <v>-8.6999999999999886</v>
      </c>
    </row>
    <row r="27" spans="1:22" s="51" customFormat="1" ht="18" customHeight="1" x14ac:dyDescent="0.3">
      <c r="A27" s="50">
        <v>11</v>
      </c>
      <c r="B27" s="54" t="str">
        <f>'Übersicht Schützen'!A12</f>
        <v>Bode Hans Hermann</v>
      </c>
      <c r="C27" s="91" t="str">
        <f>'Übersicht Schützen'!B12</f>
        <v>Sögel I</v>
      </c>
      <c r="D27" s="55">
        <f>'Übersicht Schützen'!C12</f>
        <v>187.1</v>
      </c>
      <c r="E27" s="38">
        <f>'Übersicht Schützen'!D12</f>
        <v>0</v>
      </c>
      <c r="F27" s="38">
        <f>'Übersicht Schützen'!E12</f>
        <v>0</v>
      </c>
      <c r="G27" s="38">
        <f>'Übersicht Schützen'!F12</f>
        <v>0</v>
      </c>
      <c r="H27" s="38">
        <f>'Übersicht Schützen'!G12</f>
        <v>0</v>
      </c>
      <c r="I27" s="38">
        <f>'Übersicht Schützen'!H12</f>
        <v>0</v>
      </c>
      <c r="J27" s="56">
        <f>'Übersicht Schützen'!I12</f>
        <v>187.1</v>
      </c>
      <c r="K27" s="38">
        <f t="shared" si="8"/>
        <v>187.1</v>
      </c>
      <c r="L27" s="38">
        <f>'Übersicht Schützen'!L12</f>
        <v>0</v>
      </c>
      <c r="M27" s="38">
        <f>'Übersicht Schützen'!M12</f>
        <v>0</v>
      </c>
      <c r="N27" s="38">
        <f>'Übersicht Schützen'!N12</f>
        <v>0</v>
      </c>
      <c r="O27" s="38">
        <f>'Übersicht Schützen'!O12</f>
        <v>0</v>
      </c>
      <c r="P27" s="38">
        <f>'Übersicht Schützen'!P12</f>
        <v>0</v>
      </c>
      <c r="Q27" s="38">
        <f>'Übersicht Schützen'!Q12</f>
        <v>0</v>
      </c>
      <c r="R27" s="56">
        <f>'Übersicht Schützen'!R12</f>
        <v>0</v>
      </c>
      <c r="S27" s="38">
        <f t="shared" si="6"/>
        <v>0</v>
      </c>
      <c r="T27" s="56">
        <f>'Übersicht Schützen'!U12</f>
        <v>187.1</v>
      </c>
      <c r="U27" s="38">
        <f t="shared" si="7"/>
        <v>187.1</v>
      </c>
      <c r="V27" s="38">
        <f t="shared" si="9"/>
        <v>-8.9000000000000057</v>
      </c>
    </row>
    <row r="28" spans="1:22" s="51" customFormat="1" ht="18" customHeight="1" x14ac:dyDescent="0.3">
      <c r="A28" s="29">
        <v>12</v>
      </c>
      <c r="B28" s="57" t="str">
        <f>'Übersicht Schützen'!A13</f>
        <v>Schütze 5</v>
      </c>
      <c r="C28" s="92" t="str">
        <f>'Übersicht Schützen'!B13</f>
        <v>Eisten I</v>
      </c>
      <c r="D28" s="58">
        <f>'Übersicht Schützen'!C13</f>
        <v>0</v>
      </c>
      <c r="E28" s="42">
        <f>'Übersicht Schützen'!D13</f>
        <v>0</v>
      </c>
      <c r="F28" s="42">
        <f>'Übersicht Schützen'!E13</f>
        <v>0</v>
      </c>
      <c r="G28" s="42">
        <f>'Übersicht Schützen'!F13</f>
        <v>0</v>
      </c>
      <c r="H28" s="42">
        <f>'Übersicht Schützen'!G13</f>
        <v>0</v>
      </c>
      <c r="I28" s="42">
        <f>'Übersicht Schützen'!H13</f>
        <v>0</v>
      </c>
      <c r="J28" s="59">
        <f>'Übersicht Schützen'!I13</f>
        <v>0</v>
      </c>
      <c r="K28" s="42">
        <f t="shared" si="8"/>
        <v>0</v>
      </c>
      <c r="L28" s="42">
        <f>'Übersicht Schützen'!L13</f>
        <v>0</v>
      </c>
      <c r="M28" s="42">
        <f>'Übersicht Schützen'!M13</f>
        <v>0</v>
      </c>
      <c r="N28" s="42">
        <f>'Übersicht Schützen'!N13</f>
        <v>0</v>
      </c>
      <c r="O28" s="42">
        <f>'Übersicht Schützen'!O13</f>
        <v>0</v>
      </c>
      <c r="P28" s="42">
        <f>'Übersicht Schützen'!P13</f>
        <v>0</v>
      </c>
      <c r="Q28" s="42">
        <f>'Übersicht Schützen'!Q13</f>
        <v>0</v>
      </c>
      <c r="R28" s="59">
        <f>'Übersicht Schützen'!R13</f>
        <v>0</v>
      </c>
      <c r="S28" s="42">
        <f t="shared" si="6"/>
        <v>0</v>
      </c>
      <c r="T28" s="59">
        <f>'Übersicht Schützen'!U13</f>
        <v>0</v>
      </c>
      <c r="U28" s="42">
        <f t="shared" si="7"/>
        <v>0</v>
      </c>
      <c r="V28" s="42">
        <f t="shared" si="9"/>
        <v>-187.1</v>
      </c>
    </row>
    <row r="29" spans="1:22" s="51" customFormat="1" ht="18" customHeight="1" x14ac:dyDescent="0.3">
      <c r="A29" s="50">
        <v>13</v>
      </c>
      <c r="B29" s="54" t="str">
        <f>'Übersicht Schützen'!A14</f>
        <v>Schütze 6</v>
      </c>
      <c r="C29" s="91" t="str">
        <f>'Übersicht Schützen'!B14</f>
        <v>Eisten I</v>
      </c>
      <c r="D29" s="55">
        <f>'Übersicht Schützen'!C14</f>
        <v>0</v>
      </c>
      <c r="E29" s="38">
        <f>'Übersicht Schützen'!D14</f>
        <v>0</v>
      </c>
      <c r="F29" s="38">
        <f>'Übersicht Schützen'!E14</f>
        <v>0</v>
      </c>
      <c r="G29" s="38">
        <f>'Übersicht Schützen'!F14</f>
        <v>0</v>
      </c>
      <c r="H29" s="38">
        <f>'Übersicht Schützen'!G14</f>
        <v>0</v>
      </c>
      <c r="I29" s="38">
        <f>'Übersicht Schützen'!H14</f>
        <v>0</v>
      </c>
      <c r="J29" s="56">
        <f>'Übersicht Schützen'!I14</f>
        <v>0</v>
      </c>
      <c r="K29" s="38">
        <f t="shared" si="8"/>
        <v>0</v>
      </c>
      <c r="L29" s="38">
        <f>'Übersicht Schützen'!L14</f>
        <v>0</v>
      </c>
      <c r="M29" s="38">
        <f>'Übersicht Schützen'!M14</f>
        <v>0</v>
      </c>
      <c r="N29" s="38">
        <f>'Übersicht Schützen'!N14</f>
        <v>0</v>
      </c>
      <c r="O29" s="38">
        <f>'Übersicht Schützen'!O14</f>
        <v>0</v>
      </c>
      <c r="P29" s="38">
        <f>'Übersicht Schützen'!P14</f>
        <v>0</v>
      </c>
      <c r="Q29" s="38">
        <f>'Übersicht Schützen'!Q14</f>
        <v>0</v>
      </c>
      <c r="R29" s="56">
        <f>'Übersicht Schützen'!R14</f>
        <v>0</v>
      </c>
      <c r="S29" s="38">
        <f t="shared" si="6"/>
        <v>0</v>
      </c>
      <c r="T29" s="56">
        <f>'Übersicht Schützen'!U14</f>
        <v>0</v>
      </c>
      <c r="U29" s="38">
        <f t="shared" si="7"/>
        <v>0</v>
      </c>
      <c r="V29" s="38">
        <f t="shared" si="9"/>
        <v>0</v>
      </c>
    </row>
    <row r="30" spans="1:22" s="51" customFormat="1" ht="18" customHeight="1" x14ac:dyDescent="0.3">
      <c r="A30" s="52">
        <v>14</v>
      </c>
      <c r="B30" s="57" t="str">
        <f>'Übersicht Schützen'!A15</f>
        <v>Niermann Hans</v>
      </c>
      <c r="C30" s="92" t="str">
        <f>'Übersicht Schützen'!B15</f>
        <v>Werlte I</v>
      </c>
      <c r="D30" s="58">
        <f>'Übersicht Schützen'!C15</f>
        <v>0</v>
      </c>
      <c r="E30" s="42">
        <f>'Übersicht Schützen'!D15</f>
        <v>0</v>
      </c>
      <c r="F30" s="42">
        <f>'Übersicht Schützen'!E15</f>
        <v>0</v>
      </c>
      <c r="G30" s="42">
        <f>'Übersicht Schützen'!F15</f>
        <v>0</v>
      </c>
      <c r="H30" s="42">
        <f>'Übersicht Schützen'!G15</f>
        <v>0</v>
      </c>
      <c r="I30" s="42">
        <f>'Übersicht Schützen'!H15</f>
        <v>0</v>
      </c>
      <c r="J30" s="59">
        <f>'Übersicht Schützen'!I15</f>
        <v>0</v>
      </c>
      <c r="K30" s="42">
        <f t="shared" si="8"/>
        <v>0</v>
      </c>
      <c r="L30" s="42">
        <f>'Übersicht Schützen'!L15</f>
        <v>0</v>
      </c>
      <c r="M30" s="42">
        <f>'Übersicht Schützen'!M15</f>
        <v>0</v>
      </c>
      <c r="N30" s="42">
        <f>'Übersicht Schützen'!N15</f>
        <v>0</v>
      </c>
      <c r="O30" s="42">
        <f>'Übersicht Schützen'!O15</f>
        <v>0</v>
      </c>
      <c r="P30" s="42">
        <f>'Übersicht Schützen'!P15</f>
        <v>0</v>
      </c>
      <c r="Q30" s="42">
        <f>'Übersicht Schützen'!Q15</f>
        <v>0</v>
      </c>
      <c r="R30" s="59">
        <f>'Übersicht Schützen'!R15</f>
        <v>0</v>
      </c>
      <c r="S30" s="42">
        <f t="shared" si="6"/>
        <v>0</v>
      </c>
      <c r="T30" s="59">
        <f>'Übersicht Schützen'!U15</f>
        <v>0</v>
      </c>
      <c r="U30" s="42">
        <f t="shared" si="7"/>
        <v>0</v>
      </c>
      <c r="V30" s="42">
        <f t="shared" si="9"/>
        <v>0</v>
      </c>
    </row>
    <row r="31" spans="1:22" s="51" customFormat="1" ht="18" customHeight="1" x14ac:dyDescent="0.3">
      <c r="A31" s="43">
        <v>15</v>
      </c>
      <c r="B31" s="54" t="str">
        <f>'Übersicht Schützen'!A16</f>
        <v>Schütze 12</v>
      </c>
      <c r="C31" s="91" t="str">
        <f>'Übersicht Schützen'!B16</f>
        <v>Werlte I</v>
      </c>
      <c r="D31" s="55">
        <f>'Übersicht Schützen'!C16</f>
        <v>0</v>
      </c>
      <c r="E31" s="38">
        <f>'Übersicht Schützen'!D16</f>
        <v>0</v>
      </c>
      <c r="F31" s="38">
        <f>'Übersicht Schützen'!E16</f>
        <v>0</v>
      </c>
      <c r="G31" s="38">
        <f>'Übersicht Schützen'!F16</f>
        <v>0</v>
      </c>
      <c r="H31" s="38">
        <f>'Übersicht Schützen'!G16</f>
        <v>0</v>
      </c>
      <c r="I31" s="38">
        <f>'Übersicht Schützen'!H16</f>
        <v>0</v>
      </c>
      <c r="J31" s="56">
        <f>'Übersicht Schützen'!I16</f>
        <v>0</v>
      </c>
      <c r="K31" s="38">
        <f t="shared" si="8"/>
        <v>0</v>
      </c>
      <c r="L31" s="38">
        <f>'Übersicht Schützen'!L16</f>
        <v>0</v>
      </c>
      <c r="M31" s="38">
        <f>'Übersicht Schützen'!M16</f>
        <v>0</v>
      </c>
      <c r="N31" s="38">
        <f>'Übersicht Schützen'!N16</f>
        <v>0</v>
      </c>
      <c r="O31" s="38">
        <f>'Übersicht Schützen'!O16</f>
        <v>0</v>
      </c>
      <c r="P31" s="38">
        <f>'Übersicht Schützen'!P16</f>
        <v>0</v>
      </c>
      <c r="Q31" s="38">
        <f>'Übersicht Schützen'!Q16</f>
        <v>0</v>
      </c>
      <c r="R31" s="56">
        <f>'Übersicht Schützen'!R16</f>
        <v>0</v>
      </c>
      <c r="S31" s="38">
        <f t="shared" si="6"/>
        <v>0</v>
      </c>
      <c r="T31" s="56">
        <f>'Übersicht Schützen'!U16</f>
        <v>0</v>
      </c>
      <c r="U31" s="38">
        <f t="shared" si="7"/>
        <v>0</v>
      </c>
      <c r="V31" s="38">
        <f t="shared" si="9"/>
        <v>0</v>
      </c>
    </row>
    <row r="32" spans="1:22" s="51" customFormat="1" ht="18" customHeight="1" x14ac:dyDescent="0.3">
      <c r="A32" s="29">
        <v>16</v>
      </c>
      <c r="B32" s="57" t="str">
        <f>'Übersicht Schützen'!A17</f>
        <v>Scholl Bruno</v>
      </c>
      <c r="C32" s="92" t="str">
        <f>'Übersicht Schützen'!B17</f>
        <v>Sögel I</v>
      </c>
      <c r="D32" s="58">
        <f>'Übersicht Schützen'!C17</f>
        <v>0</v>
      </c>
      <c r="E32" s="42">
        <f>'Übersicht Schützen'!D17</f>
        <v>0</v>
      </c>
      <c r="F32" s="42">
        <f>'Übersicht Schützen'!E17</f>
        <v>0</v>
      </c>
      <c r="G32" s="42">
        <f>'Übersicht Schützen'!F17</f>
        <v>0</v>
      </c>
      <c r="H32" s="42">
        <f>'Übersicht Schützen'!G17</f>
        <v>0</v>
      </c>
      <c r="I32" s="42">
        <f>'Übersicht Schützen'!H17</f>
        <v>0</v>
      </c>
      <c r="J32" s="59">
        <f>'Übersicht Schützen'!I17</f>
        <v>0</v>
      </c>
      <c r="K32" s="42">
        <f t="shared" si="8"/>
        <v>0</v>
      </c>
      <c r="L32" s="42">
        <f>'Übersicht Schützen'!L17</f>
        <v>0</v>
      </c>
      <c r="M32" s="42">
        <f>'Übersicht Schützen'!M17</f>
        <v>0</v>
      </c>
      <c r="N32" s="42">
        <f>'Übersicht Schützen'!N17</f>
        <v>0</v>
      </c>
      <c r="O32" s="42">
        <f>'Übersicht Schützen'!O17</f>
        <v>0</v>
      </c>
      <c r="P32" s="42">
        <f>'Übersicht Schützen'!P17</f>
        <v>0</v>
      </c>
      <c r="Q32" s="42">
        <f>'Übersicht Schützen'!Q17</f>
        <v>0</v>
      </c>
      <c r="R32" s="59">
        <f>'Übersicht Schützen'!R17</f>
        <v>0</v>
      </c>
      <c r="S32" s="42">
        <f t="shared" si="6"/>
        <v>0</v>
      </c>
      <c r="T32" s="59">
        <f>'Übersicht Schützen'!U17</f>
        <v>0</v>
      </c>
      <c r="U32" s="42">
        <f t="shared" si="7"/>
        <v>0</v>
      </c>
      <c r="V32" s="42">
        <f t="shared" si="9"/>
        <v>0</v>
      </c>
    </row>
    <row r="33" spans="1:44" s="51" customFormat="1" ht="18" customHeight="1" x14ac:dyDescent="0.3">
      <c r="A33" s="50">
        <v>17</v>
      </c>
      <c r="B33" s="54" t="str">
        <f>'Übersicht Schützen'!A18</f>
        <v>Schütze 17</v>
      </c>
      <c r="C33" s="91" t="str">
        <f>'Übersicht Schützen'!B18</f>
        <v>Sögel I</v>
      </c>
      <c r="D33" s="55">
        <f>'Übersicht Schützen'!C18</f>
        <v>0</v>
      </c>
      <c r="E33" s="38">
        <f>'Übersicht Schützen'!D18</f>
        <v>0</v>
      </c>
      <c r="F33" s="38">
        <f>'Übersicht Schützen'!E18</f>
        <v>0</v>
      </c>
      <c r="G33" s="38">
        <f>'Übersicht Schützen'!F18</f>
        <v>0</v>
      </c>
      <c r="H33" s="38">
        <f>'Übersicht Schützen'!G18</f>
        <v>0</v>
      </c>
      <c r="I33" s="38">
        <f>'Übersicht Schützen'!H18</f>
        <v>0</v>
      </c>
      <c r="J33" s="56">
        <f>'Übersicht Schützen'!I18</f>
        <v>0</v>
      </c>
      <c r="K33" s="38">
        <f t="shared" si="8"/>
        <v>0</v>
      </c>
      <c r="L33" s="38">
        <f>'Übersicht Schützen'!L18</f>
        <v>0</v>
      </c>
      <c r="M33" s="38">
        <f>'Übersicht Schützen'!M18</f>
        <v>0</v>
      </c>
      <c r="N33" s="38">
        <f>'Übersicht Schützen'!N18</f>
        <v>0</v>
      </c>
      <c r="O33" s="38">
        <f>'Übersicht Schützen'!O18</f>
        <v>0</v>
      </c>
      <c r="P33" s="38">
        <f>'Übersicht Schützen'!P18</f>
        <v>0</v>
      </c>
      <c r="Q33" s="38">
        <f>'Übersicht Schützen'!Q18</f>
        <v>0</v>
      </c>
      <c r="R33" s="56">
        <f>'Übersicht Schützen'!R18</f>
        <v>0</v>
      </c>
      <c r="S33" s="38">
        <f t="shared" si="6"/>
        <v>0</v>
      </c>
      <c r="T33" s="56">
        <f>'Übersicht Schützen'!U18</f>
        <v>0</v>
      </c>
      <c r="U33" s="38">
        <f t="shared" si="7"/>
        <v>0</v>
      </c>
      <c r="V33" s="38">
        <f t="shared" si="9"/>
        <v>0</v>
      </c>
    </row>
    <row r="34" spans="1:44" s="51" customFormat="1" ht="18" customHeight="1" x14ac:dyDescent="0.3">
      <c r="A34" s="29">
        <v>18</v>
      </c>
      <c r="B34" s="57" t="str">
        <f>'Übersicht Schützen'!A19</f>
        <v>Schütze 18</v>
      </c>
      <c r="C34" s="92" t="str">
        <f>'Übersicht Schützen'!B19</f>
        <v>Sögel I</v>
      </c>
      <c r="D34" s="58">
        <f>'Übersicht Schützen'!C19</f>
        <v>0</v>
      </c>
      <c r="E34" s="42">
        <f>'Übersicht Schützen'!D19</f>
        <v>0</v>
      </c>
      <c r="F34" s="42">
        <f>'Übersicht Schützen'!E19</f>
        <v>0</v>
      </c>
      <c r="G34" s="42">
        <f>'Übersicht Schützen'!F19</f>
        <v>0</v>
      </c>
      <c r="H34" s="42">
        <f>'Übersicht Schützen'!G19</f>
        <v>0</v>
      </c>
      <c r="I34" s="42">
        <f>'Übersicht Schützen'!H19</f>
        <v>0</v>
      </c>
      <c r="J34" s="59">
        <f>'Übersicht Schützen'!I19</f>
        <v>0</v>
      </c>
      <c r="K34" s="42">
        <f t="shared" si="8"/>
        <v>0</v>
      </c>
      <c r="L34" s="42">
        <f>'Übersicht Schützen'!L19</f>
        <v>0</v>
      </c>
      <c r="M34" s="42">
        <f>'Übersicht Schützen'!M19</f>
        <v>0</v>
      </c>
      <c r="N34" s="42">
        <f>'Übersicht Schützen'!N19</f>
        <v>0</v>
      </c>
      <c r="O34" s="42">
        <f>'Übersicht Schützen'!O19</f>
        <v>0</v>
      </c>
      <c r="P34" s="42">
        <f>'Übersicht Schützen'!P19</f>
        <v>0</v>
      </c>
      <c r="Q34" s="42">
        <f>'Übersicht Schützen'!Q19</f>
        <v>0</v>
      </c>
      <c r="R34" s="59">
        <f>'Übersicht Schützen'!R19</f>
        <v>0</v>
      </c>
      <c r="S34" s="42">
        <f t="shared" si="6"/>
        <v>0</v>
      </c>
      <c r="T34" s="59">
        <f>'Übersicht Schützen'!U19</f>
        <v>0</v>
      </c>
      <c r="U34" s="42">
        <f t="shared" si="7"/>
        <v>0</v>
      </c>
      <c r="V34" s="42">
        <f t="shared" si="9"/>
        <v>0</v>
      </c>
      <c r="AB34" s="60"/>
      <c r="AO34" s="61"/>
      <c r="AP34" s="61"/>
      <c r="AQ34" s="61"/>
      <c r="AR34" s="61"/>
    </row>
    <row r="35" spans="1:44" s="51" customFormat="1" ht="18" customHeight="1" x14ac:dyDescent="0.3">
      <c r="A35" s="43">
        <v>19</v>
      </c>
      <c r="B35" s="54" t="str">
        <f>'Übersicht Schützen'!A20</f>
        <v>Schütze 19</v>
      </c>
      <c r="C35" s="91" t="str">
        <f>'Übersicht Schützen'!B20</f>
        <v>Verein IV</v>
      </c>
      <c r="D35" s="55">
        <f>'Übersicht Schützen'!C20</f>
        <v>0</v>
      </c>
      <c r="E35" s="38">
        <f>'Übersicht Schützen'!D20</f>
        <v>0</v>
      </c>
      <c r="F35" s="38">
        <f>'Übersicht Schützen'!E20</f>
        <v>0</v>
      </c>
      <c r="G35" s="38">
        <f>'Übersicht Schützen'!F20</f>
        <v>0</v>
      </c>
      <c r="H35" s="38">
        <f>'Übersicht Schützen'!G20</f>
        <v>0</v>
      </c>
      <c r="I35" s="38">
        <f>'Übersicht Schützen'!H20</f>
        <v>0</v>
      </c>
      <c r="J35" s="56">
        <f>'Übersicht Schützen'!I20</f>
        <v>0</v>
      </c>
      <c r="K35" s="38">
        <f t="shared" si="8"/>
        <v>0</v>
      </c>
      <c r="L35" s="38">
        <f>'Übersicht Schützen'!L20</f>
        <v>0</v>
      </c>
      <c r="M35" s="38">
        <f>'Übersicht Schützen'!M20</f>
        <v>0</v>
      </c>
      <c r="N35" s="38">
        <f>'Übersicht Schützen'!N20</f>
        <v>0</v>
      </c>
      <c r="O35" s="38">
        <f>'Übersicht Schützen'!O20</f>
        <v>0</v>
      </c>
      <c r="P35" s="38">
        <f>'Übersicht Schützen'!P20</f>
        <v>0</v>
      </c>
      <c r="Q35" s="38">
        <f>'Übersicht Schützen'!Q20</f>
        <v>0</v>
      </c>
      <c r="R35" s="56">
        <f>'Übersicht Schützen'!R20</f>
        <v>0</v>
      </c>
      <c r="S35" s="38">
        <f t="shared" si="6"/>
        <v>0</v>
      </c>
      <c r="T35" s="56">
        <f>'Übersicht Schützen'!U20</f>
        <v>0</v>
      </c>
      <c r="U35" s="38">
        <f t="shared" si="7"/>
        <v>0</v>
      </c>
      <c r="V35" s="38">
        <f t="shared" si="9"/>
        <v>0</v>
      </c>
    </row>
    <row r="36" spans="1:44" s="51" customFormat="1" ht="18" customHeight="1" x14ac:dyDescent="0.3">
      <c r="A36" s="52">
        <v>20</v>
      </c>
      <c r="B36" s="57" t="str">
        <f>'Übersicht Schützen'!A21</f>
        <v>Schütze 20</v>
      </c>
      <c r="C36" s="92" t="str">
        <f>'Übersicht Schützen'!B21</f>
        <v>Verein IV</v>
      </c>
      <c r="D36" s="58">
        <f>'Übersicht Schützen'!C21</f>
        <v>0</v>
      </c>
      <c r="E36" s="42">
        <f>'Übersicht Schützen'!D21</f>
        <v>0</v>
      </c>
      <c r="F36" s="42">
        <f>'Übersicht Schützen'!E21</f>
        <v>0</v>
      </c>
      <c r="G36" s="42">
        <f>'Übersicht Schützen'!F21</f>
        <v>0</v>
      </c>
      <c r="H36" s="42">
        <f>'Übersicht Schützen'!G21</f>
        <v>0</v>
      </c>
      <c r="I36" s="42">
        <f>'Übersicht Schützen'!H21</f>
        <v>0</v>
      </c>
      <c r="J36" s="59">
        <f>'Übersicht Schützen'!I21</f>
        <v>0</v>
      </c>
      <c r="K36" s="42">
        <f t="shared" si="8"/>
        <v>0</v>
      </c>
      <c r="L36" s="42">
        <f>'Übersicht Schützen'!L21</f>
        <v>0</v>
      </c>
      <c r="M36" s="42">
        <f>'Übersicht Schützen'!M21</f>
        <v>0</v>
      </c>
      <c r="N36" s="42">
        <f>'Übersicht Schützen'!N21</f>
        <v>0</v>
      </c>
      <c r="O36" s="42">
        <f>'Übersicht Schützen'!O21</f>
        <v>0</v>
      </c>
      <c r="P36" s="42">
        <f>'Übersicht Schützen'!P21</f>
        <v>0</v>
      </c>
      <c r="Q36" s="42">
        <f>'Übersicht Schützen'!Q21</f>
        <v>0</v>
      </c>
      <c r="R36" s="59">
        <f>'Übersicht Schützen'!R21</f>
        <v>0</v>
      </c>
      <c r="S36" s="42">
        <f t="shared" si="6"/>
        <v>0</v>
      </c>
      <c r="T36" s="59">
        <f>'Übersicht Schützen'!U21</f>
        <v>0</v>
      </c>
      <c r="U36" s="42">
        <f t="shared" si="7"/>
        <v>0</v>
      </c>
      <c r="V36" s="42">
        <f t="shared" si="9"/>
        <v>0</v>
      </c>
    </row>
    <row r="37" spans="1:44" s="51" customFormat="1" ht="18" customHeight="1" x14ac:dyDescent="0.3">
      <c r="A37" s="50">
        <v>21</v>
      </c>
      <c r="B37" s="54" t="str">
        <f>'Übersicht Schützen'!A22</f>
        <v>Schütze 21</v>
      </c>
      <c r="C37" s="91" t="str">
        <f>'Übersicht Schützen'!B22</f>
        <v>Verein IV</v>
      </c>
      <c r="D37" s="55">
        <f>'Übersicht Schützen'!C22</f>
        <v>0</v>
      </c>
      <c r="E37" s="38">
        <f>'Übersicht Schützen'!D22</f>
        <v>0</v>
      </c>
      <c r="F37" s="38">
        <f>'Übersicht Schützen'!E22</f>
        <v>0</v>
      </c>
      <c r="G37" s="38">
        <f>'Übersicht Schützen'!F22</f>
        <v>0</v>
      </c>
      <c r="H37" s="38">
        <f>'Übersicht Schützen'!G22</f>
        <v>0</v>
      </c>
      <c r="I37" s="38">
        <f>'Übersicht Schützen'!H22</f>
        <v>0</v>
      </c>
      <c r="J37" s="56">
        <f>'Übersicht Schützen'!I22</f>
        <v>0</v>
      </c>
      <c r="K37" s="38">
        <f t="shared" si="8"/>
        <v>0</v>
      </c>
      <c r="L37" s="38">
        <f>'Übersicht Schützen'!L22</f>
        <v>0</v>
      </c>
      <c r="M37" s="38">
        <f>'Übersicht Schützen'!M22</f>
        <v>0</v>
      </c>
      <c r="N37" s="38">
        <f>'Übersicht Schützen'!N22</f>
        <v>0</v>
      </c>
      <c r="O37" s="38">
        <f>'Übersicht Schützen'!O22</f>
        <v>0</v>
      </c>
      <c r="P37" s="38">
        <f>'Übersicht Schützen'!P22</f>
        <v>0</v>
      </c>
      <c r="Q37" s="38">
        <f>'Übersicht Schützen'!Q22</f>
        <v>0</v>
      </c>
      <c r="R37" s="56">
        <f>'Übersicht Schützen'!R22</f>
        <v>0</v>
      </c>
      <c r="S37" s="38">
        <f t="shared" si="6"/>
        <v>0</v>
      </c>
      <c r="T37" s="56">
        <f>'Übersicht Schützen'!U22</f>
        <v>0</v>
      </c>
      <c r="U37" s="38">
        <f t="shared" si="7"/>
        <v>0</v>
      </c>
      <c r="V37" s="38">
        <f t="shared" si="9"/>
        <v>0</v>
      </c>
    </row>
    <row r="38" spans="1:44" s="51" customFormat="1" ht="18" customHeight="1" x14ac:dyDescent="0.3">
      <c r="A38" s="29">
        <v>22</v>
      </c>
      <c r="B38" s="57" t="str">
        <f>'Übersicht Schützen'!A23</f>
        <v>Schütze 22</v>
      </c>
      <c r="C38" s="92" t="str">
        <f>'Übersicht Schützen'!B23</f>
        <v>Verein IV</v>
      </c>
      <c r="D38" s="58">
        <f>'Übersicht Schützen'!C23</f>
        <v>0</v>
      </c>
      <c r="E38" s="42">
        <f>'Übersicht Schützen'!D23</f>
        <v>0</v>
      </c>
      <c r="F38" s="42">
        <f>'Übersicht Schützen'!E23</f>
        <v>0</v>
      </c>
      <c r="G38" s="42">
        <f>'Übersicht Schützen'!F23</f>
        <v>0</v>
      </c>
      <c r="H38" s="42">
        <f>'Übersicht Schützen'!G23</f>
        <v>0</v>
      </c>
      <c r="I38" s="42">
        <f>'Übersicht Schützen'!H23</f>
        <v>0</v>
      </c>
      <c r="J38" s="59">
        <f>'Übersicht Schützen'!I23</f>
        <v>0</v>
      </c>
      <c r="K38" s="42">
        <f t="shared" si="8"/>
        <v>0</v>
      </c>
      <c r="L38" s="42">
        <f>'Übersicht Schützen'!L23</f>
        <v>0</v>
      </c>
      <c r="M38" s="42">
        <f>'Übersicht Schützen'!M23</f>
        <v>0</v>
      </c>
      <c r="N38" s="42">
        <f>'Übersicht Schützen'!N23</f>
        <v>0</v>
      </c>
      <c r="O38" s="42">
        <f>'Übersicht Schützen'!O23</f>
        <v>0</v>
      </c>
      <c r="P38" s="42">
        <f>'Übersicht Schützen'!P23</f>
        <v>0</v>
      </c>
      <c r="Q38" s="42">
        <f>'Übersicht Schützen'!Q23</f>
        <v>0</v>
      </c>
      <c r="R38" s="59">
        <f>'Übersicht Schützen'!R23</f>
        <v>0</v>
      </c>
      <c r="S38" s="42">
        <f t="shared" si="6"/>
        <v>0</v>
      </c>
      <c r="T38" s="59">
        <f>'Übersicht Schützen'!U23</f>
        <v>0</v>
      </c>
      <c r="U38" s="42">
        <f t="shared" si="7"/>
        <v>0</v>
      </c>
      <c r="V38" s="42">
        <f t="shared" si="9"/>
        <v>0</v>
      </c>
    </row>
    <row r="39" spans="1:44" s="51" customFormat="1" ht="18" customHeight="1" x14ac:dyDescent="0.3">
      <c r="A39" s="50">
        <v>23</v>
      </c>
      <c r="B39" s="54" t="str">
        <f>'Übersicht Schützen'!A24</f>
        <v>Schütze 23</v>
      </c>
      <c r="C39" s="91" t="str">
        <f>'Übersicht Schützen'!B24</f>
        <v>Verein IV</v>
      </c>
      <c r="D39" s="55">
        <f>'Übersicht Schützen'!C24</f>
        <v>0</v>
      </c>
      <c r="E39" s="38">
        <f>'Übersicht Schützen'!D24</f>
        <v>0</v>
      </c>
      <c r="F39" s="38">
        <f>'Übersicht Schützen'!E24</f>
        <v>0</v>
      </c>
      <c r="G39" s="38">
        <f>'Übersicht Schützen'!F24</f>
        <v>0</v>
      </c>
      <c r="H39" s="38">
        <f>'Übersicht Schützen'!G24</f>
        <v>0</v>
      </c>
      <c r="I39" s="38">
        <f>'Übersicht Schützen'!H24</f>
        <v>0</v>
      </c>
      <c r="J39" s="56">
        <f>'Übersicht Schützen'!I24</f>
        <v>0</v>
      </c>
      <c r="K39" s="38">
        <f t="shared" si="8"/>
        <v>0</v>
      </c>
      <c r="L39" s="38">
        <f>'Übersicht Schützen'!L24</f>
        <v>0</v>
      </c>
      <c r="M39" s="38">
        <f>'Übersicht Schützen'!M24</f>
        <v>0</v>
      </c>
      <c r="N39" s="38">
        <f>'Übersicht Schützen'!N24</f>
        <v>0</v>
      </c>
      <c r="O39" s="38">
        <f>'Übersicht Schützen'!O24</f>
        <v>0</v>
      </c>
      <c r="P39" s="38">
        <f>'Übersicht Schützen'!P24</f>
        <v>0</v>
      </c>
      <c r="Q39" s="38">
        <f>'Übersicht Schützen'!Q24</f>
        <v>0</v>
      </c>
      <c r="R39" s="56">
        <f>'Übersicht Schützen'!R24</f>
        <v>0</v>
      </c>
      <c r="S39" s="38">
        <f t="shared" si="6"/>
        <v>0</v>
      </c>
      <c r="T39" s="56">
        <f>'Übersicht Schützen'!U24</f>
        <v>0</v>
      </c>
      <c r="U39" s="38">
        <f t="shared" si="7"/>
        <v>0</v>
      </c>
      <c r="V39" s="38">
        <f t="shared" si="9"/>
        <v>0</v>
      </c>
    </row>
    <row r="40" spans="1:44" s="51" customFormat="1" ht="18" customHeight="1" x14ac:dyDescent="0.3">
      <c r="A40" s="52">
        <v>24</v>
      </c>
      <c r="B40" s="57" t="str">
        <f>'Übersicht Schützen'!A25</f>
        <v>Schütze 24</v>
      </c>
      <c r="C40" s="92" t="str">
        <f>'Übersicht Schützen'!B25</f>
        <v>Verein IV</v>
      </c>
      <c r="D40" s="58">
        <f>'Übersicht Schützen'!C25</f>
        <v>0</v>
      </c>
      <c r="E40" s="42">
        <f>'Übersicht Schützen'!D25</f>
        <v>0</v>
      </c>
      <c r="F40" s="42">
        <f>'Übersicht Schützen'!E25</f>
        <v>0</v>
      </c>
      <c r="G40" s="42">
        <f>'Übersicht Schützen'!F25</f>
        <v>0</v>
      </c>
      <c r="H40" s="42">
        <f>'Übersicht Schützen'!G25</f>
        <v>0</v>
      </c>
      <c r="I40" s="42">
        <f>'Übersicht Schützen'!H25</f>
        <v>0</v>
      </c>
      <c r="J40" s="59">
        <f>'Übersicht Schützen'!I25</f>
        <v>0</v>
      </c>
      <c r="K40" s="42">
        <f t="shared" si="8"/>
        <v>0</v>
      </c>
      <c r="L40" s="42">
        <f>'Übersicht Schützen'!L25</f>
        <v>0</v>
      </c>
      <c r="M40" s="42">
        <f>'Übersicht Schützen'!M25</f>
        <v>0</v>
      </c>
      <c r="N40" s="42">
        <f>'Übersicht Schützen'!N25</f>
        <v>0</v>
      </c>
      <c r="O40" s="42">
        <f>'Übersicht Schützen'!O25</f>
        <v>0</v>
      </c>
      <c r="P40" s="42">
        <f>'Übersicht Schützen'!P25</f>
        <v>0</v>
      </c>
      <c r="Q40" s="42">
        <f>'Übersicht Schützen'!Q25</f>
        <v>0</v>
      </c>
      <c r="R40" s="59">
        <f>'Übersicht Schützen'!R25</f>
        <v>0</v>
      </c>
      <c r="S40" s="42">
        <f t="shared" si="6"/>
        <v>0</v>
      </c>
      <c r="T40" s="59">
        <f>'Übersicht Schützen'!U25</f>
        <v>0</v>
      </c>
      <c r="U40" s="42">
        <f t="shared" si="7"/>
        <v>0</v>
      </c>
      <c r="V40" s="42">
        <f t="shared" si="9"/>
        <v>0</v>
      </c>
    </row>
    <row r="41" spans="1:44" s="51" customFormat="1" ht="18" customHeight="1" x14ac:dyDescent="0.3">
      <c r="A41" s="43">
        <v>25</v>
      </c>
      <c r="B41" s="54" t="str">
        <f>'Übersicht Schützen'!A26</f>
        <v>Schütze 25</v>
      </c>
      <c r="C41" s="91" t="str">
        <f>'Übersicht Schützen'!B26</f>
        <v>Verein V</v>
      </c>
      <c r="D41" s="55">
        <f>'Übersicht Schützen'!C26</f>
        <v>0</v>
      </c>
      <c r="E41" s="38">
        <f>'Übersicht Schützen'!D26</f>
        <v>0</v>
      </c>
      <c r="F41" s="38">
        <f>'Übersicht Schützen'!E26</f>
        <v>0</v>
      </c>
      <c r="G41" s="38">
        <f>'Übersicht Schützen'!F26</f>
        <v>0</v>
      </c>
      <c r="H41" s="38">
        <f>'Übersicht Schützen'!G26</f>
        <v>0</v>
      </c>
      <c r="I41" s="38">
        <f>'Übersicht Schützen'!H26</f>
        <v>0</v>
      </c>
      <c r="J41" s="56">
        <f>'Übersicht Schützen'!I26</f>
        <v>0</v>
      </c>
      <c r="K41" s="38">
        <f t="shared" si="8"/>
        <v>0</v>
      </c>
      <c r="L41" s="38">
        <f>'Übersicht Schützen'!L26</f>
        <v>0</v>
      </c>
      <c r="M41" s="38">
        <f>'Übersicht Schützen'!M26</f>
        <v>0</v>
      </c>
      <c r="N41" s="38">
        <f>'Übersicht Schützen'!N26</f>
        <v>0</v>
      </c>
      <c r="O41" s="38">
        <f>'Übersicht Schützen'!O26</f>
        <v>0</v>
      </c>
      <c r="P41" s="38">
        <f>'Übersicht Schützen'!P26</f>
        <v>0</v>
      </c>
      <c r="Q41" s="38">
        <f>'Übersicht Schützen'!Q26</f>
        <v>0</v>
      </c>
      <c r="R41" s="56">
        <f>'Übersicht Schützen'!R26</f>
        <v>0</v>
      </c>
      <c r="S41" s="38">
        <f t="shared" si="6"/>
        <v>0</v>
      </c>
      <c r="T41" s="56">
        <f>'Übersicht Schützen'!U26</f>
        <v>0</v>
      </c>
      <c r="U41" s="38">
        <f t="shared" si="7"/>
        <v>0</v>
      </c>
      <c r="V41" s="38">
        <f t="shared" si="9"/>
        <v>0</v>
      </c>
    </row>
    <row r="42" spans="1:44" s="51" customFormat="1" ht="18" customHeight="1" x14ac:dyDescent="0.3">
      <c r="A42" s="29">
        <v>26</v>
      </c>
      <c r="B42" s="57" t="str">
        <f>'Übersicht Schützen'!A27</f>
        <v>Schütze 26</v>
      </c>
      <c r="C42" s="92" t="str">
        <f>'Übersicht Schützen'!B27</f>
        <v>Verein V</v>
      </c>
      <c r="D42" s="58">
        <f>'Übersicht Schützen'!C27</f>
        <v>0</v>
      </c>
      <c r="E42" s="42">
        <f>'Übersicht Schützen'!D27</f>
        <v>0</v>
      </c>
      <c r="F42" s="42">
        <f>'Übersicht Schützen'!E27</f>
        <v>0</v>
      </c>
      <c r="G42" s="42">
        <f>'Übersicht Schützen'!F27</f>
        <v>0</v>
      </c>
      <c r="H42" s="42">
        <f>'Übersicht Schützen'!G27</f>
        <v>0</v>
      </c>
      <c r="I42" s="42">
        <f>'Übersicht Schützen'!H27</f>
        <v>0</v>
      </c>
      <c r="J42" s="59">
        <f>'Übersicht Schützen'!I27</f>
        <v>0</v>
      </c>
      <c r="K42" s="42">
        <f t="shared" si="8"/>
        <v>0</v>
      </c>
      <c r="L42" s="42">
        <f>'Übersicht Schützen'!L27</f>
        <v>0</v>
      </c>
      <c r="M42" s="42">
        <f>'Übersicht Schützen'!M27</f>
        <v>0</v>
      </c>
      <c r="N42" s="42">
        <f>'Übersicht Schützen'!N27</f>
        <v>0</v>
      </c>
      <c r="O42" s="42">
        <f>'Übersicht Schützen'!O27</f>
        <v>0</v>
      </c>
      <c r="P42" s="42">
        <f>'Übersicht Schützen'!P27</f>
        <v>0</v>
      </c>
      <c r="Q42" s="42">
        <f>'Übersicht Schützen'!Q27</f>
        <v>0</v>
      </c>
      <c r="R42" s="59">
        <f>'Übersicht Schützen'!R27</f>
        <v>0</v>
      </c>
      <c r="S42" s="42">
        <f t="shared" si="6"/>
        <v>0</v>
      </c>
      <c r="T42" s="59">
        <f>'Übersicht Schützen'!U27</f>
        <v>0</v>
      </c>
      <c r="U42" s="42">
        <f t="shared" si="7"/>
        <v>0</v>
      </c>
      <c r="V42" s="42">
        <f t="shared" si="9"/>
        <v>0</v>
      </c>
    </row>
    <row r="43" spans="1:44" s="51" customFormat="1" ht="18" customHeight="1" x14ac:dyDescent="0.3">
      <c r="A43" s="50">
        <v>27</v>
      </c>
      <c r="B43" s="54" t="str">
        <f>'Übersicht Schützen'!A28</f>
        <v>Schütze 27</v>
      </c>
      <c r="C43" s="91" t="str">
        <f>'Übersicht Schützen'!B28</f>
        <v>Verein V</v>
      </c>
      <c r="D43" s="55">
        <f>'Übersicht Schützen'!C28</f>
        <v>0</v>
      </c>
      <c r="E43" s="38">
        <f>'Übersicht Schützen'!D28</f>
        <v>0</v>
      </c>
      <c r="F43" s="38">
        <f>'Übersicht Schützen'!E28</f>
        <v>0</v>
      </c>
      <c r="G43" s="38">
        <f>'Übersicht Schützen'!F28</f>
        <v>0</v>
      </c>
      <c r="H43" s="38">
        <f>'Übersicht Schützen'!G28</f>
        <v>0</v>
      </c>
      <c r="I43" s="38">
        <f>'Übersicht Schützen'!H28</f>
        <v>0</v>
      </c>
      <c r="J43" s="56">
        <f>'Übersicht Schützen'!I28</f>
        <v>0</v>
      </c>
      <c r="K43" s="38">
        <f t="shared" si="8"/>
        <v>0</v>
      </c>
      <c r="L43" s="38">
        <f>'Übersicht Schützen'!L28</f>
        <v>0</v>
      </c>
      <c r="M43" s="38">
        <f>'Übersicht Schützen'!M28</f>
        <v>0</v>
      </c>
      <c r="N43" s="38">
        <f>'Übersicht Schützen'!N28</f>
        <v>0</v>
      </c>
      <c r="O43" s="38">
        <f>'Übersicht Schützen'!O28</f>
        <v>0</v>
      </c>
      <c r="P43" s="38">
        <f>'Übersicht Schützen'!P28</f>
        <v>0</v>
      </c>
      <c r="Q43" s="38">
        <f>'Übersicht Schützen'!Q28</f>
        <v>0</v>
      </c>
      <c r="R43" s="56">
        <f>'Übersicht Schützen'!R28</f>
        <v>0</v>
      </c>
      <c r="S43" s="38">
        <f t="shared" si="6"/>
        <v>0</v>
      </c>
      <c r="T43" s="56">
        <f>'Übersicht Schützen'!U28</f>
        <v>0</v>
      </c>
      <c r="U43" s="38">
        <f t="shared" si="7"/>
        <v>0</v>
      </c>
      <c r="V43" s="38">
        <f t="shared" si="9"/>
        <v>0</v>
      </c>
    </row>
    <row r="44" spans="1:44" s="51" customFormat="1" ht="18" customHeight="1" x14ac:dyDescent="0.3">
      <c r="A44" s="29">
        <v>28</v>
      </c>
      <c r="B44" s="57" t="str">
        <f>'Übersicht Schützen'!A29</f>
        <v>Schütze 28</v>
      </c>
      <c r="C44" s="92" t="str">
        <f>'Übersicht Schützen'!B29</f>
        <v>Verein V</v>
      </c>
      <c r="D44" s="58">
        <f>'Übersicht Schützen'!C29</f>
        <v>0</v>
      </c>
      <c r="E44" s="42">
        <f>'Übersicht Schützen'!D29</f>
        <v>0</v>
      </c>
      <c r="F44" s="42">
        <f>'Übersicht Schützen'!E29</f>
        <v>0</v>
      </c>
      <c r="G44" s="42">
        <f>'Übersicht Schützen'!F29</f>
        <v>0</v>
      </c>
      <c r="H44" s="42">
        <f>'Übersicht Schützen'!G29</f>
        <v>0</v>
      </c>
      <c r="I44" s="42">
        <f>'Übersicht Schützen'!H29</f>
        <v>0</v>
      </c>
      <c r="J44" s="59">
        <f>'Übersicht Schützen'!I29</f>
        <v>0</v>
      </c>
      <c r="K44" s="42">
        <f t="shared" si="8"/>
        <v>0</v>
      </c>
      <c r="L44" s="42">
        <f>'Übersicht Schützen'!L29</f>
        <v>0</v>
      </c>
      <c r="M44" s="42">
        <f>'Übersicht Schützen'!M29</f>
        <v>0</v>
      </c>
      <c r="N44" s="42">
        <f>'Übersicht Schützen'!N29</f>
        <v>0</v>
      </c>
      <c r="O44" s="42">
        <f>'Übersicht Schützen'!O29</f>
        <v>0</v>
      </c>
      <c r="P44" s="42">
        <f>'Übersicht Schützen'!P29</f>
        <v>0</v>
      </c>
      <c r="Q44" s="42">
        <f>'Übersicht Schützen'!Q29</f>
        <v>0</v>
      </c>
      <c r="R44" s="59">
        <f>'Übersicht Schützen'!R29</f>
        <v>0</v>
      </c>
      <c r="S44" s="42">
        <f t="shared" si="6"/>
        <v>0</v>
      </c>
      <c r="T44" s="59">
        <f>'Übersicht Schützen'!U29</f>
        <v>0</v>
      </c>
      <c r="U44" s="42">
        <f t="shared" si="7"/>
        <v>0</v>
      </c>
      <c r="V44" s="42">
        <f t="shared" si="9"/>
        <v>0</v>
      </c>
    </row>
    <row r="45" spans="1:44" s="51" customFormat="1" ht="18" customHeight="1" x14ac:dyDescent="0.3">
      <c r="A45" s="50">
        <v>29</v>
      </c>
      <c r="B45" s="54" t="str">
        <f>'Übersicht Schützen'!A30</f>
        <v>Schütze 29</v>
      </c>
      <c r="C45" s="91" t="str">
        <f>'Übersicht Schützen'!B30</f>
        <v>Verein V</v>
      </c>
      <c r="D45" s="55">
        <f>'Übersicht Schützen'!C30</f>
        <v>0</v>
      </c>
      <c r="E45" s="38">
        <f>'Übersicht Schützen'!D30</f>
        <v>0</v>
      </c>
      <c r="F45" s="38">
        <f>'Übersicht Schützen'!E30</f>
        <v>0</v>
      </c>
      <c r="G45" s="38">
        <f>'Übersicht Schützen'!F30</f>
        <v>0</v>
      </c>
      <c r="H45" s="38">
        <f>'Übersicht Schützen'!G30</f>
        <v>0</v>
      </c>
      <c r="I45" s="38">
        <f>'Übersicht Schützen'!H30</f>
        <v>0</v>
      </c>
      <c r="J45" s="56">
        <f>'Übersicht Schützen'!I30</f>
        <v>0</v>
      </c>
      <c r="K45" s="38">
        <f t="shared" si="8"/>
        <v>0</v>
      </c>
      <c r="L45" s="38">
        <f>'Übersicht Schützen'!L30</f>
        <v>0</v>
      </c>
      <c r="M45" s="38">
        <f>'Übersicht Schützen'!M30</f>
        <v>0</v>
      </c>
      <c r="N45" s="38">
        <f>'Übersicht Schützen'!N30</f>
        <v>0</v>
      </c>
      <c r="O45" s="38">
        <f>'Übersicht Schützen'!O30</f>
        <v>0</v>
      </c>
      <c r="P45" s="38">
        <f>'Übersicht Schützen'!P30</f>
        <v>0</v>
      </c>
      <c r="Q45" s="38">
        <f>'Übersicht Schützen'!Q30</f>
        <v>0</v>
      </c>
      <c r="R45" s="56">
        <f>'Übersicht Schützen'!R30</f>
        <v>0</v>
      </c>
      <c r="S45" s="38">
        <f t="shared" si="6"/>
        <v>0</v>
      </c>
      <c r="T45" s="56">
        <f>'Übersicht Schützen'!U30</f>
        <v>0</v>
      </c>
      <c r="U45" s="38">
        <f t="shared" si="7"/>
        <v>0</v>
      </c>
      <c r="V45" s="38">
        <v>0</v>
      </c>
    </row>
    <row r="46" spans="1:44" s="51" customFormat="1" ht="18" customHeight="1" x14ac:dyDescent="0.3">
      <c r="A46" s="29">
        <v>30</v>
      </c>
      <c r="B46" s="57" t="str">
        <f>'Übersicht Schützen'!A31</f>
        <v>Schütze 30</v>
      </c>
      <c r="C46" s="92" t="str">
        <f>'Übersicht Schützen'!B31</f>
        <v>Verein V</v>
      </c>
      <c r="D46" s="58">
        <f>'Übersicht Schützen'!C31</f>
        <v>0</v>
      </c>
      <c r="E46" s="42">
        <f>'Übersicht Schützen'!D31</f>
        <v>0</v>
      </c>
      <c r="F46" s="42">
        <f>'Übersicht Schützen'!E31</f>
        <v>0</v>
      </c>
      <c r="G46" s="42">
        <f>'Übersicht Schützen'!F31</f>
        <v>0</v>
      </c>
      <c r="H46" s="42">
        <f>'Übersicht Schützen'!G31</f>
        <v>0</v>
      </c>
      <c r="I46" s="42">
        <f>'Übersicht Schützen'!H31</f>
        <v>0</v>
      </c>
      <c r="J46" s="59">
        <f>'Übersicht Schützen'!I31</f>
        <v>0</v>
      </c>
      <c r="K46" s="42">
        <f t="shared" si="8"/>
        <v>0</v>
      </c>
      <c r="L46" s="42">
        <f>'Übersicht Schützen'!L31</f>
        <v>0</v>
      </c>
      <c r="M46" s="42">
        <f>'Übersicht Schützen'!M31</f>
        <v>0</v>
      </c>
      <c r="N46" s="42">
        <f>'Übersicht Schützen'!N31</f>
        <v>0</v>
      </c>
      <c r="O46" s="42">
        <f>'Übersicht Schützen'!O31</f>
        <v>0</v>
      </c>
      <c r="P46" s="42">
        <f>'Übersicht Schützen'!P31</f>
        <v>0</v>
      </c>
      <c r="Q46" s="42">
        <f>'Übersicht Schützen'!Q31</f>
        <v>0</v>
      </c>
      <c r="R46" s="59">
        <f>'Übersicht Schützen'!R31</f>
        <v>0</v>
      </c>
      <c r="S46" s="42">
        <f t="shared" si="6"/>
        <v>0</v>
      </c>
      <c r="T46" s="59">
        <f>'Übersicht Schützen'!U31</f>
        <v>0</v>
      </c>
      <c r="U46" s="42">
        <f t="shared" si="7"/>
        <v>0</v>
      </c>
      <c r="V46" s="42">
        <f t="shared" si="9"/>
        <v>0</v>
      </c>
    </row>
    <row r="47" spans="1:44" s="51" customFormat="1" ht="18" customHeight="1" x14ac:dyDescent="0.3">
      <c r="A47" s="50">
        <v>31</v>
      </c>
      <c r="B47" s="54" t="str">
        <f>'Übersicht Schützen'!A32</f>
        <v>Schütze 31</v>
      </c>
      <c r="C47" s="91" t="str">
        <f>'Übersicht Schützen'!B32</f>
        <v>Verein VI</v>
      </c>
      <c r="D47" s="55">
        <f>'Übersicht Schützen'!C32</f>
        <v>0</v>
      </c>
      <c r="E47" s="38">
        <f>'Übersicht Schützen'!D32</f>
        <v>0</v>
      </c>
      <c r="F47" s="38">
        <f>'Übersicht Schützen'!E32</f>
        <v>0</v>
      </c>
      <c r="G47" s="38">
        <f>'Übersicht Schützen'!F32</f>
        <v>0</v>
      </c>
      <c r="H47" s="38">
        <f>'Übersicht Schützen'!G32</f>
        <v>0</v>
      </c>
      <c r="I47" s="38">
        <f>'Übersicht Schützen'!H32</f>
        <v>0</v>
      </c>
      <c r="J47" s="56">
        <f>'Übersicht Schützen'!I32</f>
        <v>0</v>
      </c>
      <c r="K47" s="38">
        <f t="shared" si="8"/>
        <v>0</v>
      </c>
      <c r="L47" s="38">
        <f>'Übersicht Schützen'!L32</f>
        <v>0</v>
      </c>
      <c r="M47" s="38">
        <f>'Übersicht Schützen'!M32</f>
        <v>0</v>
      </c>
      <c r="N47" s="38">
        <f>'Übersicht Schützen'!N32</f>
        <v>0</v>
      </c>
      <c r="O47" s="38">
        <f>'Übersicht Schützen'!O32</f>
        <v>0</v>
      </c>
      <c r="P47" s="38">
        <f>'Übersicht Schützen'!P32</f>
        <v>0</v>
      </c>
      <c r="Q47" s="38">
        <f>'Übersicht Schützen'!Q32</f>
        <v>0</v>
      </c>
      <c r="R47" s="56">
        <f>'Übersicht Schützen'!R32</f>
        <v>0</v>
      </c>
      <c r="S47" s="38">
        <f t="shared" si="6"/>
        <v>0</v>
      </c>
      <c r="T47" s="56">
        <f>'Übersicht Schützen'!U32</f>
        <v>0</v>
      </c>
      <c r="U47" s="38">
        <f t="shared" si="7"/>
        <v>0</v>
      </c>
      <c r="V47" s="38">
        <f t="shared" ref="V47:V50" si="10">(U46-U47)*-1</f>
        <v>0</v>
      </c>
    </row>
    <row r="48" spans="1:44" s="51" customFormat="1" ht="18" customHeight="1" x14ac:dyDescent="0.3">
      <c r="A48" s="29">
        <v>32</v>
      </c>
      <c r="B48" s="57" t="str">
        <f>'Übersicht Schützen'!A33</f>
        <v>Schütze 32</v>
      </c>
      <c r="C48" s="92" t="str">
        <f>'Übersicht Schützen'!B33</f>
        <v>Verein VI</v>
      </c>
      <c r="D48" s="58">
        <f>'Übersicht Schützen'!C33</f>
        <v>0</v>
      </c>
      <c r="E48" s="42">
        <f>'Übersicht Schützen'!D33</f>
        <v>0</v>
      </c>
      <c r="F48" s="42">
        <f>'Übersicht Schützen'!E33</f>
        <v>0</v>
      </c>
      <c r="G48" s="42">
        <f>'Übersicht Schützen'!F33</f>
        <v>0</v>
      </c>
      <c r="H48" s="42">
        <f>'Übersicht Schützen'!G33</f>
        <v>0</v>
      </c>
      <c r="I48" s="42">
        <f>'Übersicht Schützen'!H33</f>
        <v>0</v>
      </c>
      <c r="J48" s="59">
        <f>'Übersicht Schützen'!I33</f>
        <v>0</v>
      </c>
      <c r="K48" s="42">
        <f t="shared" si="8"/>
        <v>0</v>
      </c>
      <c r="L48" s="42">
        <f>'Übersicht Schützen'!L33</f>
        <v>0</v>
      </c>
      <c r="M48" s="42">
        <f>'Übersicht Schützen'!M33</f>
        <v>0</v>
      </c>
      <c r="N48" s="42">
        <f>'Übersicht Schützen'!N33</f>
        <v>0</v>
      </c>
      <c r="O48" s="42">
        <f>'Übersicht Schützen'!O33</f>
        <v>0</v>
      </c>
      <c r="P48" s="42">
        <f>'Übersicht Schützen'!P33</f>
        <v>0</v>
      </c>
      <c r="Q48" s="42">
        <f>'Übersicht Schützen'!Q33</f>
        <v>0</v>
      </c>
      <c r="R48" s="59">
        <f>'Übersicht Schützen'!R33</f>
        <v>0</v>
      </c>
      <c r="S48" s="42">
        <f t="shared" si="6"/>
        <v>0</v>
      </c>
      <c r="T48" s="59">
        <f>'Übersicht Schützen'!U33</f>
        <v>0</v>
      </c>
      <c r="U48" s="42">
        <f t="shared" si="7"/>
        <v>0</v>
      </c>
      <c r="V48" s="42">
        <f t="shared" si="10"/>
        <v>0</v>
      </c>
    </row>
    <row r="49" spans="1:22" s="51" customFormat="1" ht="18" customHeight="1" x14ac:dyDescent="0.3">
      <c r="A49" s="50">
        <v>33</v>
      </c>
      <c r="B49" s="54" t="str">
        <f>'Übersicht Schützen'!A34</f>
        <v>Schütze 33</v>
      </c>
      <c r="C49" s="91" t="str">
        <f>'Übersicht Schützen'!B34</f>
        <v>Verein VI</v>
      </c>
      <c r="D49" s="55">
        <f>'Übersicht Schützen'!C34</f>
        <v>0</v>
      </c>
      <c r="E49" s="38">
        <f>'Übersicht Schützen'!D34</f>
        <v>0</v>
      </c>
      <c r="F49" s="38">
        <f>'Übersicht Schützen'!E34</f>
        <v>0</v>
      </c>
      <c r="G49" s="38">
        <f>'Übersicht Schützen'!F34</f>
        <v>0</v>
      </c>
      <c r="H49" s="38">
        <f>'Übersicht Schützen'!G34</f>
        <v>0</v>
      </c>
      <c r="I49" s="38">
        <f>'Übersicht Schützen'!H34</f>
        <v>0</v>
      </c>
      <c r="J49" s="56">
        <f>'Übersicht Schützen'!I34</f>
        <v>0</v>
      </c>
      <c r="K49" s="38">
        <f t="shared" si="8"/>
        <v>0</v>
      </c>
      <c r="L49" s="38">
        <f>'Übersicht Schützen'!L34</f>
        <v>0</v>
      </c>
      <c r="M49" s="38">
        <f>'Übersicht Schützen'!M34</f>
        <v>0</v>
      </c>
      <c r="N49" s="38">
        <f>'Übersicht Schützen'!N34</f>
        <v>0</v>
      </c>
      <c r="O49" s="38">
        <f>'Übersicht Schützen'!O34</f>
        <v>0</v>
      </c>
      <c r="P49" s="38">
        <f>'Übersicht Schützen'!P34</f>
        <v>0</v>
      </c>
      <c r="Q49" s="38">
        <f>'Übersicht Schützen'!Q34</f>
        <v>0</v>
      </c>
      <c r="R49" s="56">
        <f>'Übersicht Schützen'!R34</f>
        <v>0</v>
      </c>
      <c r="S49" s="38">
        <f t="shared" si="6"/>
        <v>0</v>
      </c>
      <c r="T49" s="56">
        <f>'Übersicht Schützen'!U34</f>
        <v>0</v>
      </c>
      <c r="U49" s="38">
        <f t="shared" si="7"/>
        <v>0</v>
      </c>
      <c r="V49" s="38">
        <f t="shared" si="10"/>
        <v>0</v>
      </c>
    </row>
    <row r="50" spans="1:22" s="51" customFormat="1" ht="18" customHeight="1" x14ac:dyDescent="0.3">
      <c r="A50" s="29">
        <v>34</v>
      </c>
      <c r="B50" s="57" t="str">
        <f>'Übersicht Schützen'!A35</f>
        <v>Schütze 34</v>
      </c>
      <c r="C50" s="92" t="str">
        <f>'Übersicht Schützen'!B35</f>
        <v>Verein VI</v>
      </c>
      <c r="D50" s="58">
        <f>'Übersicht Schützen'!C35</f>
        <v>0</v>
      </c>
      <c r="E50" s="42">
        <f>'Übersicht Schützen'!D35</f>
        <v>0</v>
      </c>
      <c r="F50" s="42">
        <f>'Übersicht Schützen'!E35</f>
        <v>0</v>
      </c>
      <c r="G50" s="42">
        <f>'Übersicht Schützen'!F35</f>
        <v>0</v>
      </c>
      <c r="H50" s="42">
        <f>'Übersicht Schützen'!G35</f>
        <v>0</v>
      </c>
      <c r="I50" s="42">
        <f>'Übersicht Schützen'!H35</f>
        <v>0</v>
      </c>
      <c r="J50" s="59">
        <f>'Übersicht Schützen'!I35</f>
        <v>0</v>
      </c>
      <c r="K50" s="42">
        <f t="shared" si="8"/>
        <v>0</v>
      </c>
      <c r="L50" s="42">
        <f>'Übersicht Schützen'!L35</f>
        <v>0</v>
      </c>
      <c r="M50" s="42">
        <f>'Übersicht Schützen'!M35</f>
        <v>0</v>
      </c>
      <c r="N50" s="42">
        <f>'Übersicht Schützen'!N35</f>
        <v>0</v>
      </c>
      <c r="O50" s="42">
        <f>'Übersicht Schützen'!O35</f>
        <v>0</v>
      </c>
      <c r="P50" s="42">
        <f>'Übersicht Schützen'!P35</f>
        <v>0</v>
      </c>
      <c r="Q50" s="42">
        <f>'Übersicht Schützen'!Q35</f>
        <v>0</v>
      </c>
      <c r="R50" s="59">
        <f>'Übersicht Schützen'!R35</f>
        <v>0</v>
      </c>
      <c r="S50" s="42">
        <f t="shared" si="6"/>
        <v>0</v>
      </c>
      <c r="T50" s="59">
        <f>'Übersicht Schützen'!U35</f>
        <v>0</v>
      </c>
      <c r="U50" s="42">
        <f t="shared" si="7"/>
        <v>0</v>
      </c>
      <c r="V50" s="42">
        <f t="shared" si="10"/>
        <v>0</v>
      </c>
    </row>
    <row r="51" spans="1:22" s="51" customFormat="1" ht="18" customHeight="1" x14ac:dyDescent="0.3">
      <c r="A51" s="50">
        <v>35</v>
      </c>
      <c r="B51" s="54" t="str">
        <f>'Übersicht Schützen'!A36</f>
        <v>Schütze 35</v>
      </c>
      <c r="C51" s="91" t="str">
        <f>'Übersicht Schützen'!B36</f>
        <v>Verein VI</v>
      </c>
      <c r="D51" s="55">
        <f>'Übersicht Schützen'!C36</f>
        <v>0</v>
      </c>
      <c r="E51" s="38">
        <f>'Übersicht Schützen'!D36</f>
        <v>0</v>
      </c>
      <c r="F51" s="38">
        <f>'Übersicht Schützen'!E36</f>
        <v>0</v>
      </c>
      <c r="G51" s="38">
        <f>'Übersicht Schützen'!F36</f>
        <v>0</v>
      </c>
      <c r="H51" s="38">
        <f>'Übersicht Schützen'!G36</f>
        <v>0</v>
      </c>
      <c r="I51" s="38">
        <f>'Übersicht Schützen'!H36</f>
        <v>0</v>
      </c>
      <c r="J51" s="56">
        <f>'Übersicht Schützen'!I36</f>
        <v>0</v>
      </c>
      <c r="K51" s="38">
        <f t="shared" si="8"/>
        <v>0</v>
      </c>
      <c r="L51" s="38">
        <f>'Übersicht Schützen'!L36</f>
        <v>0</v>
      </c>
      <c r="M51" s="38">
        <f>'Übersicht Schützen'!M36</f>
        <v>0</v>
      </c>
      <c r="N51" s="38">
        <f>'Übersicht Schützen'!N36</f>
        <v>0</v>
      </c>
      <c r="O51" s="38">
        <f>'Übersicht Schützen'!O36</f>
        <v>0</v>
      </c>
      <c r="P51" s="38">
        <f>'Übersicht Schützen'!P36</f>
        <v>0</v>
      </c>
      <c r="Q51" s="38">
        <f>'Übersicht Schützen'!Q36</f>
        <v>0</v>
      </c>
      <c r="R51" s="56">
        <f>'Übersicht Schützen'!R36</f>
        <v>0</v>
      </c>
      <c r="S51" s="38">
        <f t="shared" si="6"/>
        <v>0</v>
      </c>
      <c r="T51" s="56">
        <f>'Übersicht Schützen'!U36</f>
        <v>0</v>
      </c>
      <c r="U51" s="38">
        <f t="shared" si="7"/>
        <v>0</v>
      </c>
      <c r="V51" s="38">
        <f t="shared" ref="V51:V52" si="11">(U50-U51)*-1</f>
        <v>0</v>
      </c>
    </row>
    <row r="52" spans="1:22" s="51" customFormat="1" ht="18" customHeight="1" x14ac:dyDescent="0.3">
      <c r="A52" s="29">
        <v>36</v>
      </c>
      <c r="B52" s="57" t="str">
        <f>'Übersicht Schützen'!A37</f>
        <v>Schütze 36</v>
      </c>
      <c r="C52" s="92" t="str">
        <f>'Übersicht Schützen'!B37</f>
        <v>Verein VI</v>
      </c>
      <c r="D52" s="58">
        <f>'Übersicht Schützen'!C37</f>
        <v>0</v>
      </c>
      <c r="E52" s="42">
        <f>'Übersicht Schützen'!D37</f>
        <v>0</v>
      </c>
      <c r="F52" s="42">
        <f>'Übersicht Schützen'!E37</f>
        <v>0</v>
      </c>
      <c r="G52" s="42">
        <f>'Übersicht Schützen'!F37</f>
        <v>0</v>
      </c>
      <c r="H52" s="42">
        <f>'Übersicht Schützen'!G37</f>
        <v>0</v>
      </c>
      <c r="I52" s="42">
        <f>'Übersicht Schützen'!H37</f>
        <v>0</v>
      </c>
      <c r="J52" s="59">
        <f>'Übersicht Schützen'!I37</f>
        <v>0</v>
      </c>
      <c r="K52" s="42">
        <f t="shared" si="8"/>
        <v>0</v>
      </c>
      <c r="L52" s="42">
        <f>'Übersicht Schützen'!L37</f>
        <v>0</v>
      </c>
      <c r="M52" s="42">
        <f>'Übersicht Schützen'!M37</f>
        <v>0</v>
      </c>
      <c r="N52" s="42">
        <f>'Übersicht Schützen'!N37</f>
        <v>0</v>
      </c>
      <c r="O52" s="42">
        <f>'Übersicht Schützen'!O37</f>
        <v>0</v>
      </c>
      <c r="P52" s="42">
        <f>'Übersicht Schützen'!P37</f>
        <v>0</v>
      </c>
      <c r="Q52" s="42">
        <f>'Übersicht Schützen'!Q37</f>
        <v>0</v>
      </c>
      <c r="R52" s="59">
        <f>'Übersicht Schützen'!R37</f>
        <v>0</v>
      </c>
      <c r="S52" s="42">
        <f t="shared" si="6"/>
        <v>0</v>
      </c>
      <c r="T52" s="59">
        <f>'Übersicht Schützen'!U37</f>
        <v>0</v>
      </c>
      <c r="U52" s="42">
        <f t="shared" si="7"/>
        <v>0</v>
      </c>
      <c r="V52" s="42">
        <f t="shared" si="11"/>
        <v>0</v>
      </c>
    </row>
    <row r="53" spans="1:22" ht="6.75" customHeight="1" x14ac:dyDescent="0.3">
      <c r="A53" s="22"/>
      <c r="B53" s="46"/>
      <c r="C53" s="46"/>
      <c r="D53" s="46"/>
      <c r="E53" s="46"/>
      <c r="F53" s="46"/>
      <c r="G53" s="46"/>
      <c r="H53" s="46"/>
      <c r="I53" s="46"/>
      <c r="J53" s="62"/>
      <c r="K53" s="48"/>
      <c r="L53" s="48"/>
      <c r="M53" s="48"/>
      <c r="N53" s="48"/>
      <c r="O53" s="48"/>
      <c r="P53" s="48"/>
      <c r="Q53" s="48"/>
      <c r="R53" s="62"/>
      <c r="S53" s="48"/>
      <c r="T53" s="62"/>
      <c r="U53" s="49"/>
    </row>
    <row r="54" spans="1:22" s="21" customFormat="1" ht="18" customHeight="1" x14ac:dyDescent="0.3">
      <c r="A54" s="53"/>
      <c r="B54" s="53"/>
      <c r="C54" s="50" t="s">
        <v>30</v>
      </c>
      <c r="D54" s="36">
        <f>IF(Formelhilfe!B45 &gt; 0, SUM(D17:D52)/Formelhilfe!B45, 0)</f>
        <v>203.90909090909091</v>
      </c>
      <c r="E54" s="36">
        <f>IF(Formelhilfe!C45 &gt; 0, SUM(E17:E52)/Formelhilfe!C45, 0)</f>
        <v>0</v>
      </c>
      <c r="F54" s="36">
        <f>IF(Formelhilfe!D45 &gt; 0, SUM(F17:F52)/Formelhilfe!D45, 0)</f>
        <v>0</v>
      </c>
      <c r="G54" s="36">
        <f>IF(Formelhilfe!E45 &gt; 0, SUM(G17:G52)/Formelhilfe!E45, 0)</f>
        <v>0</v>
      </c>
      <c r="H54" s="36">
        <f>IF(Formelhilfe!F45 &gt; 0, SUM(H17:H52)/Formelhilfe!F45, 0)</f>
        <v>0</v>
      </c>
      <c r="I54" s="36">
        <f>IF(Formelhilfe!G45 &gt; 0, SUM(I17:I52)/Formelhilfe!G45, 0)</f>
        <v>0</v>
      </c>
      <c r="J54" s="37">
        <f>IF(SUM(J17:J52)&lt;&gt;0,AVERAGEIF(J17:J52,"&lt;&gt;0"),0)</f>
        <v>203.90909090909091</v>
      </c>
      <c r="K54" s="37">
        <f>IF(SUM(K17:K52)&lt;&gt;0,AVERAGEIF(K17:K52,"&lt;&gt;0"),0)</f>
        <v>203.90909090909091</v>
      </c>
      <c r="L54" s="36">
        <f>IF(Formelhilfe!I45 &gt; 0, SUM(L17:L52)/Formelhilfe!I45, 0)</f>
        <v>0</v>
      </c>
      <c r="M54" s="36">
        <f>IF(Formelhilfe!J45 &gt; 0, SUM(M17:M52)/Formelhilfe!J45, 0)</f>
        <v>0</v>
      </c>
      <c r="N54" s="36">
        <f>IF(Formelhilfe!K45 &gt; 0, SUM(N17:N52)/Formelhilfe!K45, 0)</f>
        <v>0</v>
      </c>
      <c r="O54" s="36">
        <f>IF(Formelhilfe!L45 &gt; 0, SUM(O17:O52)/Formelhilfe!L45, 0)</f>
        <v>0</v>
      </c>
      <c r="P54" s="36">
        <f>IF(Formelhilfe!M45 &gt; 0, SUM(P17:P52)/Formelhilfe!M45, 0)</f>
        <v>0</v>
      </c>
      <c r="Q54" s="36">
        <f>IF(Formelhilfe!N45 &gt; 0, SUM(Q17:Q52)/Formelhilfe!N45, 0)</f>
        <v>0</v>
      </c>
      <c r="R54" s="37">
        <f>IF(SUM(R17:R52)&lt;&gt;0,AVERAGEIF(R17:R52,"&lt;&gt;0"),0)</f>
        <v>0</v>
      </c>
      <c r="S54" s="37">
        <f t="shared" ref="S54:T54" si="12">IF(SUM(S17:S52)&lt;&gt;0,AVERAGEIF(S17:S52,"&lt;&gt;0"),0)</f>
        <v>0</v>
      </c>
      <c r="T54" s="37">
        <f t="shared" si="12"/>
        <v>203.90909090909091</v>
      </c>
      <c r="U54" s="117">
        <f>(K54+S54)</f>
        <v>203.90909090909091</v>
      </c>
      <c r="V54" s="89"/>
    </row>
    <row r="55" spans="1:22" x14ac:dyDescent="0.3">
      <c r="A55" s="22"/>
      <c r="B55" s="22"/>
      <c r="C55" s="22"/>
      <c r="L55" s="48"/>
      <c r="M55" s="48"/>
      <c r="N55" s="48"/>
      <c r="O55" s="48"/>
      <c r="P55" s="48"/>
      <c r="Q55" s="48"/>
      <c r="R55" s="48"/>
      <c r="S55" s="48"/>
      <c r="T55" s="48"/>
      <c r="U55" s="48"/>
    </row>
    <row r="56" spans="1:22" x14ac:dyDescent="0.3">
      <c r="A56" s="22"/>
      <c r="B56" s="22"/>
      <c r="C56" s="22"/>
      <c r="D56" s="48"/>
    </row>
    <row r="57" spans="1:22" x14ac:dyDescent="0.3">
      <c r="A57" s="22"/>
      <c r="B57" s="22"/>
      <c r="C57" s="22"/>
    </row>
    <row r="58" spans="1:22" x14ac:dyDescent="0.3">
      <c r="A58" s="22"/>
      <c r="B58" s="22"/>
      <c r="C58" s="22"/>
    </row>
    <row r="59" spans="1:22" x14ac:dyDescent="0.3">
      <c r="A59" s="22"/>
      <c r="B59" s="22"/>
      <c r="C59" s="22"/>
    </row>
    <row r="60" spans="1:22" x14ac:dyDescent="0.3">
      <c r="A60" s="22"/>
      <c r="B60" s="22"/>
      <c r="C60" s="22"/>
    </row>
    <row r="61" spans="1:22" x14ac:dyDescent="0.3">
      <c r="A61" s="22"/>
      <c r="B61" s="22"/>
      <c r="C61" s="22"/>
    </row>
    <row r="62" spans="1:22" x14ac:dyDescent="0.3">
      <c r="A62" s="22"/>
      <c r="B62" s="22"/>
      <c r="C62" s="22"/>
    </row>
    <row r="63" spans="1:22" x14ac:dyDescent="0.3">
      <c r="A63" s="22"/>
      <c r="B63" s="22"/>
      <c r="C63" s="22"/>
    </row>
    <row r="64" spans="1:22" x14ac:dyDescent="0.3">
      <c r="A64" s="22"/>
      <c r="B64" s="22"/>
      <c r="C64" s="22"/>
      <c r="E64" s="23"/>
      <c r="J64" s="22"/>
      <c r="O64" s="23"/>
      <c r="T64" s="22"/>
    </row>
    <row r="65" spans="1:20" x14ac:dyDescent="0.3">
      <c r="A65" s="22"/>
      <c r="B65" s="22"/>
      <c r="C65" s="22"/>
      <c r="E65" s="23"/>
      <c r="J65" s="22"/>
      <c r="O65" s="23"/>
      <c r="T65" s="22"/>
    </row>
    <row r="66" spans="1:20" x14ac:dyDescent="0.3">
      <c r="A66" s="22"/>
      <c r="B66" s="22"/>
      <c r="C66" s="22"/>
      <c r="E66" s="23"/>
      <c r="J66" s="22"/>
      <c r="O66" s="23"/>
      <c r="T66" s="22"/>
    </row>
    <row r="67" spans="1:20" x14ac:dyDescent="0.3">
      <c r="A67" s="22"/>
      <c r="B67" s="22"/>
      <c r="C67" s="22"/>
      <c r="E67" s="23"/>
      <c r="J67" s="22"/>
      <c r="O67" s="23"/>
      <c r="T67" s="22"/>
    </row>
    <row r="68" spans="1:20" x14ac:dyDescent="0.3">
      <c r="A68" s="22"/>
      <c r="B68" s="22"/>
      <c r="C68" s="22"/>
      <c r="E68" s="23"/>
      <c r="J68" s="22"/>
      <c r="O68" s="23"/>
      <c r="T68" s="22"/>
    </row>
    <row r="69" spans="1:20" x14ac:dyDescent="0.3">
      <c r="A69" s="22"/>
      <c r="B69" s="22"/>
      <c r="C69" s="22"/>
      <c r="E69" s="23"/>
      <c r="J69" s="22"/>
      <c r="O69" s="23"/>
      <c r="T69" s="22"/>
    </row>
    <row r="70" spans="1:20" x14ac:dyDescent="0.3">
      <c r="E70" s="23"/>
      <c r="J70" s="22"/>
      <c r="O70" s="23"/>
      <c r="T70" s="22"/>
    </row>
    <row r="71" spans="1:20" x14ac:dyDescent="0.3">
      <c r="E71" s="23"/>
      <c r="J71" s="22"/>
      <c r="O71" s="23"/>
      <c r="T71" s="22"/>
    </row>
    <row r="72" spans="1:20" x14ac:dyDescent="0.3">
      <c r="E72" s="23"/>
      <c r="J72" s="22"/>
      <c r="O72" s="23"/>
      <c r="T72" s="22"/>
    </row>
    <row r="73" spans="1:20" x14ac:dyDescent="0.3">
      <c r="E73" s="23"/>
      <c r="J73" s="22"/>
      <c r="O73" s="23"/>
      <c r="T73" s="22"/>
    </row>
    <row r="74" spans="1:20" x14ac:dyDescent="0.3">
      <c r="E74" s="23"/>
      <c r="J74" s="22"/>
      <c r="O74" s="23"/>
      <c r="T74" s="22"/>
    </row>
    <row r="75" spans="1:20" x14ac:dyDescent="0.3">
      <c r="E75" s="23"/>
      <c r="J75" s="22"/>
      <c r="O75" s="23"/>
      <c r="T75" s="22"/>
    </row>
    <row r="76" spans="1:20" x14ac:dyDescent="0.3">
      <c r="E76" s="23"/>
      <c r="J76" s="22"/>
      <c r="O76" s="23"/>
      <c r="T76" s="22"/>
    </row>
    <row r="77" spans="1:20" x14ac:dyDescent="0.3">
      <c r="E77" s="23"/>
      <c r="J77" s="22"/>
      <c r="O77" s="23"/>
      <c r="T77" s="22"/>
    </row>
    <row r="78" spans="1:20" x14ac:dyDescent="0.3">
      <c r="E78" s="23"/>
      <c r="J78" s="22"/>
      <c r="O78" s="23"/>
      <c r="T78" s="22"/>
    </row>
    <row r="79" spans="1:20" x14ac:dyDescent="0.3">
      <c r="E79" s="23"/>
      <c r="J79" s="22"/>
      <c r="O79" s="23"/>
      <c r="T79" s="22"/>
    </row>
  </sheetData>
  <sheetProtection password="EDF0" sheet="1" sort="0"/>
  <protectedRanges>
    <protectedRange sqref="P1" name="Bereich3"/>
    <protectedRange sqref="M1" name="Bereich2"/>
    <protectedRange sqref="D3:I4 L3:Q4" name="Bereich1"/>
  </protectedRanges>
  <sortState ref="B17:U42">
    <sortCondition descending="1" ref="U17"/>
  </sortState>
  <mergeCells count="18">
    <mergeCell ref="V15:V17"/>
    <mergeCell ref="P1:Q1"/>
    <mergeCell ref="M1:O1"/>
    <mergeCell ref="K1:L1"/>
    <mergeCell ref="J3:K3"/>
    <mergeCell ref="R3:S3"/>
    <mergeCell ref="T3:U3"/>
    <mergeCell ref="V4:V6"/>
    <mergeCell ref="B4:C4"/>
    <mergeCell ref="J15:K15"/>
    <mergeCell ref="R15:S15"/>
    <mergeCell ref="T15:U15"/>
    <mergeCell ref="B6:C6"/>
    <mergeCell ref="B7:C7"/>
    <mergeCell ref="B8:C8"/>
    <mergeCell ref="B9:C9"/>
    <mergeCell ref="B10:C10"/>
    <mergeCell ref="B11:C11"/>
  </mergeCells>
  <conditionalFormatting sqref="D6:I11">
    <cfRule type="cellIs" dxfId="3" priority="7" operator="between">
      <formula>0.01</formula>
      <formula>850</formula>
    </cfRule>
  </conditionalFormatting>
  <conditionalFormatting sqref="L6:Q11">
    <cfRule type="cellIs" dxfId="2" priority="6" operator="between">
      <formula>0.01</formula>
      <formula>850</formula>
    </cfRule>
  </conditionalFormatting>
  <conditionalFormatting sqref="D17:I52 L17:Q52">
    <cfRule type="top10" dxfId="1" priority="5" rank="1"/>
  </conditionalFormatting>
  <conditionalFormatting sqref="D6:I11 L6:Q11">
    <cfRule type="top10" dxfId="0" priority="4" rank="1"/>
  </conditionalFormatting>
  <pageMargins left="0.9055118110236221" right="0.9055118110236221" top="0.39370078740157483" bottom="0.39370078740157483" header="0.19685039370078741" footer="0.11811023622047245"/>
  <pageSetup paperSize="9" scale="5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3" r:id="rId4" name="Button 5">
              <controlPr locked="0" defaultSize="0" print="0" autoFill="0" autoPict="0" macro="[0]!Namenundvereineintragen">
                <anchor moveWithCells="1" sizeWithCells="1">
                  <from>
                    <xdr:col>11</xdr:col>
                    <xdr:colOff>60960</xdr:colOff>
                    <xdr:row>13</xdr:row>
                    <xdr:rowOff>83820</xdr:rowOff>
                  </from>
                  <to>
                    <xdr:col>16</xdr:col>
                    <xdr:colOff>403860</xdr:colOff>
                    <xdr:row>15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5" name="Button 8">
              <controlPr locked="0" defaultSize="0" print="0" autoFill="0" autoPict="0" macro="[0]!Sortieren">
                <anchor moveWithCells="1" sizeWithCells="1">
                  <from>
                    <xdr:col>3</xdr:col>
                    <xdr:colOff>76200</xdr:colOff>
                    <xdr:row>13</xdr:row>
                    <xdr:rowOff>99060</xdr:rowOff>
                  </from>
                  <to>
                    <xdr:col>8</xdr:col>
                    <xdr:colOff>411480</xdr:colOff>
                    <xdr:row>15</xdr:row>
                    <xdr:rowOff>106680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2000000}">
          <x14:formula1>
            <xm:f>Formelhilfe!$S$1:$S$11</xm:f>
          </x14:formula1>
          <xm:sqref>M1:O1</xm:sqref>
        </x14:dataValidation>
        <x14:dataValidation type="list" allowBlank="1" showInputMessage="1" showErrorMessage="1" xr:uid="{8FCE20C6-556D-4956-AFB9-B3DD808E6DF9}">
          <x14:formula1>
            <xm:f>Formelhilfe!$T$1:$T$9</xm:f>
          </x14:formula1>
          <xm:sqref>P1:Q1</xm:sqref>
        </x14:dataValidation>
        <x14:dataValidation type="list" allowBlank="1" showInputMessage="1" showErrorMessage="1" xr:uid="{3CF882DD-9C9F-4ADE-9594-1B8A7D3D794A}">
          <x14:formula1>
            <xm:f>Formelhilfe!$U$1:$U$7</xm:f>
          </x14:formula1>
          <xm:sqref>K1:L1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10">
    <pageSetUpPr fitToPage="1"/>
  </sheetPr>
  <dimension ref="A1:AB47"/>
  <sheetViews>
    <sheetView zoomScaleNormal="100"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71" t="str">
        <f>Übersicht!N4</f>
        <v>Sögel</v>
      </c>
      <c r="X1" s="171"/>
    </row>
    <row r="2" spans="1:27" x14ac:dyDescent="0.3">
      <c r="A2" s="106">
        <v>1</v>
      </c>
      <c r="B2" s="64" t="str">
        <f>'Wettkampf 1'!B2</f>
        <v>Eisten 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2" t="str">
        <f>Übersicht!N3</f>
        <v>15.02.26</v>
      </c>
      <c r="X2" s="171"/>
    </row>
    <row r="3" spans="1:27" x14ac:dyDescent="0.3">
      <c r="A3" s="106">
        <v>2</v>
      </c>
      <c r="B3" s="64" t="str">
        <f>'Wettkampf 1'!B3</f>
        <v>Werlte 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Sögel 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Verein IV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6"/>
      <c r="X5" s="167"/>
      <c r="Y5" s="76"/>
    </row>
    <row r="6" spans="1:27" x14ac:dyDescent="0.3">
      <c r="A6" s="106">
        <v>5</v>
      </c>
      <c r="B6" s="64" t="str">
        <f>'Wettkampf 1'!B6</f>
        <v>Verein V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70"/>
      <c r="X6" s="170"/>
      <c r="Y6" s="76"/>
    </row>
    <row r="7" spans="1:27" x14ac:dyDescent="0.3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55</v>
      </c>
      <c r="W7" s="173" t="s">
        <v>64</v>
      </c>
      <c r="X7" s="174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3" t="s">
        <v>32</v>
      </c>
      <c r="V9" s="164"/>
      <c r="W9" s="164"/>
      <c r="X9" s="165"/>
    </row>
    <row r="10" spans="1:27" ht="12.9" customHeight="1" x14ac:dyDescent="0.3">
      <c r="A10" s="106">
        <v>1</v>
      </c>
      <c r="B10" s="66" t="str">
        <f>'Wettkampf 1'!B10</f>
        <v>Baalmann Werner</v>
      </c>
      <c r="C10" s="66" t="str">
        <f>'Wettkampf 1'!C10</f>
        <v>Eisten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Büter Wilhelm</v>
      </c>
      <c r="C11" s="66" t="str">
        <f>'Wettkampf 1'!C11</f>
        <v>Eisten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Ostermann Franz</v>
      </c>
      <c r="C12" s="66" t="str">
        <f>'Wettkampf 1'!C12</f>
        <v>Eisten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Schute Helmut</v>
      </c>
      <c r="C13" s="66" t="str">
        <f>'Wettkampf 1'!C13</f>
        <v>Eisten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>Eisten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Eisten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Broermann Carl</v>
      </c>
      <c r="C16" s="66" t="str">
        <f>'Wettkampf 1'!C16</f>
        <v>Werlte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Köbbe Gerd</v>
      </c>
      <c r="C17" s="66" t="str">
        <f>'Wettkampf 1'!C17</f>
        <v>Werlte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Staggenborg Hans</v>
      </c>
      <c r="C18" s="66" t="str">
        <f>'Wettkampf 1'!C18</f>
        <v>Werlte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Abeln Bernd</v>
      </c>
      <c r="C19" s="66" t="str">
        <f>'Wettkampf 1'!C19</f>
        <v>Werlte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Niermann Hans</v>
      </c>
      <c r="C20" s="66" t="str">
        <f>'Wettkampf 1'!C20</f>
        <v>Werlte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Werlte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van der Lugt Dirk Jan</v>
      </c>
      <c r="C22" s="66" t="str">
        <f>'Wettkampf 1'!C22</f>
        <v>Sögel 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Bode Hans Hermann</v>
      </c>
      <c r="C23" s="66" t="str">
        <f>'Wettkampf 1'!C23</f>
        <v>Sögel 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Scholl Bruno</v>
      </c>
      <c r="C24" s="66" t="str">
        <f>'Wettkampf 1'!C24</f>
        <v>Sögel 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Barnowski Paul</v>
      </c>
      <c r="C25" s="66" t="str">
        <f>'Wettkampf 1'!C25</f>
        <v>Sögel 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Sögel 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Sögel 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Schütze 19</v>
      </c>
      <c r="C28" s="66" t="str">
        <f>'Wettkampf 1'!C28</f>
        <v>Verein IV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Schütze 20</v>
      </c>
      <c r="C29" s="66" t="str">
        <f>'Wettkampf 1'!C29</f>
        <v>Verein IV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Schütze 21</v>
      </c>
      <c r="C30" s="66" t="str">
        <f>'Wettkampf 1'!C30</f>
        <v>Verein IV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Schütze 22</v>
      </c>
      <c r="C31" s="66" t="str">
        <f>'Wettkampf 1'!C31</f>
        <v>Verein IV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Verein IV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Verein IV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Schütze 25</v>
      </c>
      <c r="C34" s="66" t="str">
        <f>'Wettkampf 1'!C34</f>
        <v>Verein V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Schütze 26</v>
      </c>
      <c r="C35" s="66" t="str">
        <f>'Wettkampf 1'!C35</f>
        <v>Verein V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Schütze 27</v>
      </c>
      <c r="C36" s="66" t="str">
        <f>'Wettkampf 1'!C36</f>
        <v>Verein V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Schütze 28</v>
      </c>
      <c r="C37" s="66" t="str">
        <f>'Wettkampf 1'!C37</f>
        <v>Verein V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Verein V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Verein V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63</v>
      </c>
    </row>
  </sheetData>
  <sheetProtection algorithmName="SHA-512" hashValue="6w8sW8Fuzh9c+3/05ortDpLYZjJ0heJF6/xQ75Vi9sqIbJAHbyFUR9dcM1MJliSPUlzBc9KB8dEa3zq/VXKDCw==" saltValue="pkrwnHlAPTXhQJa1TpYApA==" spinCount="100000" sheet="1" objects="1" scenarios="1"/>
  <protectedRanges>
    <protectedRange sqref="W7" name="Bereich6"/>
    <protectedRange sqref="U10:W39" name="Bereich2"/>
    <protectedRange sqref="D10:E10 E11:E39 D11:D45" name="Bereich1"/>
    <protectedRange sqref="U40:W45" name="Bereich2_1"/>
    <protectedRange sqref="E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9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11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71" t="str">
        <f>Übersicht!O4</f>
        <v xml:space="preserve">Werlte </v>
      </c>
      <c r="X1" s="171"/>
    </row>
    <row r="2" spans="1:27" x14ac:dyDescent="0.3">
      <c r="A2" s="106">
        <v>1</v>
      </c>
      <c r="B2" s="64" t="str">
        <f>'Wettkampf 1'!B2</f>
        <v>Eisten 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2" t="str">
        <f>Übersicht!O3</f>
        <v>01.03.26</v>
      </c>
      <c r="X2" s="171"/>
    </row>
    <row r="3" spans="1:27" x14ac:dyDescent="0.3">
      <c r="A3" s="106">
        <v>2</v>
      </c>
      <c r="B3" s="64" t="str">
        <f>'Wettkampf 1'!B3</f>
        <v>Werlte 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Sögel 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Verein IV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6"/>
      <c r="X5" s="167"/>
      <c r="Y5" s="76"/>
    </row>
    <row r="6" spans="1:27" x14ac:dyDescent="0.3">
      <c r="A6" s="106">
        <v>5</v>
      </c>
      <c r="B6" s="64" t="str">
        <f>'Wettkampf 1'!B6</f>
        <v>Verein V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70"/>
      <c r="X6" s="170"/>
      <c r="Y6" s="76"/>
    </row>
    <row r="7" spans="1:27" x14ac:dyDescent="0.3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55</v>
      </c>
      <c r="W7" s="173" t="s">
        <v>64</v>
      </c>
      <c r="X7" s="174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3" t="s">
        <v>32</v>
      </c>
      <c r="V9" s="164"/>
      <c r="W9" s="164"/>
      <c r="X9" s="165"/>
    </row>
    <row r="10" spans="1:27" ht="12.9" customHeight="1" x14ac:dyDescent="0.3">
      <c r="A10" s="106">
        <v>1</v>
      </c>
      <c r="B10" s="66" t="str">
        <f>'Wettkampf 1'!B10</f>
        <v>Baalmann Werner</v>
      </c>
      <c r="C10" s="66" t="str">
        <f>'Wettkampf 1'!C10</f>
        <v>Eisten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Büter Wilhelm</v>
      </c>
      <c r="C11" s="66" t="str">
        <f>'Wettkampf 1'!C11</f>
        <v>Eisten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Ostermann Franz</v>
      </c>
      <c r="C12" s="66" t="str">
        <f>'Wettkampf 1'!C12</f>
        <v>Eisten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Schute Helmut</v>
      </c>
      <c r="C13" s="66" t="str">
        <f>'Wettkampf 1'!C13</f>
        <v>Eisten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>Eisten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Eisten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Broermann Carl</v>
      </c>
      <c r="C16" s="66" t="str">
        <f>'Wettkampf 1'!C16</f>
        <v>Werlte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Köbbe Gerd</v>
      </c>
      <c r="C17" s="66" t="str">
        <f>'Wettkampf 1'!C17</f>
        <v>Werlte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Staggenborg Hans</v>
      </c>
      <c r="C18" s="66" t="str">
        <f>'Wettkampf 1'!C18</f>
        <v>Werlte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Abeln Bernd</v>
      </c>
      <c r="C19" s="66" t="str">
        <f>'Wettkampf 1'!C19</f>
        <v>Werlte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Niermann Hans</v>
      </c>
      <c r="C20" s="66" t="str">
        <f>'Wettkampf 1'!C20</f>
        <v>Werlte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Werlte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van der Lugt Dirk Jan</v>
      </c>
      <c r="C22" s="66" t="str">
        <f>'Wettkampf 1'!C22</f>
        <v>Sögel 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Bode Hans Hermann</v>
      </c>
      <c r="C23" s="66" t="str">
        <f>'Wettkampf 1'!C23</f>
        <v>Sögel 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Scholl Bruno</v>
      </c>
      <c r="C24" s="66" t="str">
        <f>'Wettkampf 1'!C24</f>
        <v>Sögel 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Barnowski Paul</v>
      </c>
      <c r="C25" s="66" t="str">
        <f>'Wettkampf 1'!C25</f>
        <v>Sögel 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Sögel 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Sögel 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Schütze 19</v>
      </c>
      <c r="C28" s="66" t="str">
        <f>'Wettkampf 1'!C28</f>
        <v>Verein IV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Schütze 20</v>
      </c>
      <c r="C29" s="66" t="str">
        <f>'Wettkampf 1'!C29</f>
        <v>Verein IV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Schütze 21</v>
      </c>
      <c r="C30" s="66" t="str">
        <f>'Wettkampf 1'!C30</f>
        <v>Verein IV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Schütze 22</v>
      </c>
      <c r="C31" s="66" t="str">
        <f>'Wettkampf 1'!C31</f>
        <v>Verein IV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Verein IV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Verein IV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Schütze 25</v>
      </c>
      <c r="C34" s="66" t="str">
        <f>'Wettkampf 1'!C34</f>
        <v>Verein V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Schütze 26</v>
      </c>
      <c r="C35" s="66" t="str">
        <f>'Wettkampf 1'!C35</f>
        <v>Verein V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Schütze 27</v>
      </c>
      <c r="C36" s="66" t="str">
        <f>'Wettkampf 1'!C36</f>
        <v>Verein V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Schütze 28</v>
      </c>
      <c r="C37" s="66" t="str">
        <f>'Wettkampf 1'!C37</f>
        <v>Verein V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Verein V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Verein V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63</v>
      </c>
    </row>
  </sheetData>
  <sheetProtection algorithmName="SHA-512" hashValue="JoO1qwFVuu/Jf5Rbg87BnCxT6nmmY3T9EAfTfruB05OGT43iDfuV88YyRUx/bHCVWfm7EiHPxAKgszXEtDLA4Q==" saltValue="p4G9y7IKI2JTVxBCJ2NMog==" spinCount="100000" sheet="1" objects="1" scenarios="1"/>
  <protectedRanges>
    <protectedRange sqref="W7" name="Bereich6"/>
    <protectedRange sqref="U10:W39" name="Bereich2"/>
    <protectedRange sqref="D10:E10 E11:E39 D11:D45" name="Bereich1"/>
    <protectedRange sqref="U40:W45" name="Bereich2_1"/>
    <protectedRange sqref="E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A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12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86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71" t="str">
        <f>Übersicht!P4</f>
        <v>Sögel</v>
      </c>
      <c r="X1" s="171"/>
    </row>
    <row r="2" spans="1:27" x14ac:dyDescent="0.3">
      <c r="A2" s="106">
        <v>1</v>
      </c>
      <c r="B2" s="64" t="str">
        <f>'Wettkampf 1'!B2</f>
        <v>Eisten 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2" t="str">
        <f>Übersicht!P3</f>
        <v>15.03.26</v>
      </c>
      <c r="X2" s="171"/>
    </row>
    <row r="3" spans="1:27" x14ac:dyDescent="0.3">
      <c r="A3" s="106">
        <v>2</v>
      </c>
      <c r="B3" s="64" t="str">
        <f>'Wettkampf 1'!B3</f>
        <v>Werlte 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Sögel 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Verein IV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6"/>
      <c r="X5" s="167"/>
      <c r="Y5" s="76"/>
    </row>
    <row r="6" spans="1:27" x14ac:dyDescent="0.3">
      <c r="A6" s="106">
        <v>5</v>
      </c>
      <c r="B6" s="64" t="str">
        <f>'Wettkampf 1'!B6</f>
        <v>Verein V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70"/>
      <c r="X6" s="170"/>
      <c r="Y6" s="76"/>
    </row>
    <row r="7" spans="1:27" x14ac:dyDescent="0.3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55</v>
      </c>
      <c r="W7" s="173" t="s">
        <v>64</v>
      </c>
      <c r="X7" s="174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3" t="s">
        <v>32</v>
      </c>
      <c r="V9" s="164"/>
      <c r="W9" s="164"/>
      <c r="X9" s="165"/>
    </row>
    <row r="10" spans="1:27" ht="12.9" customHeight="1" x14ac:dyDescent="0.3">
      <c r="A10" s="106">
        <v>1</v>
      </c>
      <c r="B10" s="66" t="str">
        <f>'Wettkampf 1'!B10</f>
        <v>Baalmann Werner</v>
      </c>
      <c r="C10" s="66" t="str">
        <f>'Wettkampf 1'!C10</f>
        <v>Eisten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86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Büter Wilhelm</v>
      </c>
      <c r="C11" s="66" t="str">
        <f>'Wettkampf 1'!C11</f>
        <v>Eisten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86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Ostermann Franz</v>
      </c>
      <c r="C12" s="66" t="str">
        <f>'Wettkampf 1'!C12</f>
        <v>Eisten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86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Schute Helmut</v>
      </c>
      <c r="C13" s="66" t="str">
        <f>'Wettkampf 1'!C13</f>
        <v>Eisten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86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>Eisten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86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Eisten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86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Broermann Carl</v>
      </c>
      <c r="C16" s="66" t="str">
        <f>'Wettkampf 1'!C16</f>
        <v>Werlte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86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Köbbe Gerd</v>
      </c>
      <c r="C17" s="66" t="str">
        <f>'Wettkampf 1'!C17</f>
        <v>Werlte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86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Staggenborg Hans</v>
      </c>
      <c r="C18" s="66" t="str">
        <f>'Wettkampf 1'!C18</f>
        <v>Werlte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86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Abeln Bernd</v>
      </c>
      <c r="C19" s="66" t="str">
        <f>'Wettkampf 1'!C19</f>
        <v>Werlte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86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Niermann Hans</v>
      </c>
      <c r="C20" s="66" t="str">
        <f>'Wettkampf 1'!C20</f>
        <v>Werlte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86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Werlte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86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van der Lugt Dirk Jan</v>
      </c>
      <c r="C22" s="66" t="str">
        <f>'Wettkampf 1'!C22</f>
        <v>Sögel 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86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Bode Hans Hermann</v>
      </c>
      <c r="C23" s="66" t="str">
        <f>'Wettkampf 1'!C23</f>
        <v>Sögel 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86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Scholl Bruno</v>
      </c>
      <c r="C24" s="66" t="str">
        <f>'Wettkampf 1'!C24</f>
        <v>Sögel 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86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Barnowski Paul</v>
      </c>
      <c r="C25" s="66" t="str">
        <f>'Wettkampf 1'!C25</f>
        <v>Sögel 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86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Sögel 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86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Sögel 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86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Schütze 19</v>
      </c>
      <c r="C28" s="66" t="str">
        <f>'Wettkampf 1'!C28</f>
        <v>Verein IV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86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Schütze 20</v>
      </c>
      <c r="C29" s="66" t="str">
        <f>'Wettkampf 1'!C29</f>
        <v>Verein IV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86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Schütze 21</v>
      </c>
      <c r="C30" s="66" t="str">
        <f>'Wettkampf 1'!C30</f>
        <v>Verein IV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86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Schütze 22</v>
      </c>
      <c r="C31" s="66" t="str">
        <f>'Wettkampf 1'!C31</f>
        <v>Verein IV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86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Verein IV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86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Verein IV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86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Schütze 25</v>
      </c>
      <c r="C34" s="66" t="str">
        <f>'Wettkampf 1'!C34</f>
        <v>Verein V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86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Schütze 26</v>
      </c>
      <c r="C35" s="66" t="str">
        <f>'Wettkampf 1'!C35</f>
        <v>Verein V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86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Schütze 27</v>
      </c>
      <c r="C36" s="66" t="str">
        <f>'Wettkampf 1'!C36</f>
        <v>Verein V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86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Schütze 28</v>
      </c>
      <c r="C37" s="66" t="str">
        <f>'Wettkampf 1'!C37</f>
        <v>Verein V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86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Verein V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86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Verein V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86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  <c r="AA46" s="71"/>
    </row>
    <row r="47" spans="1:27" x14ac:dyDescent="0.3">
      <c r="C47" s="69" t="s">
        <v>63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B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13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71" t="str">
        <f>Übersicht!Q4</f>
        <v>Eisten</v>
      </c>
      <c r="X1" s="171"/>
    </row>
    <row r="2" spans="1:27" x14ac:dyDescent="0.3">
      <c r="A2" s="106">
        <v>1</v>
      </c>
      <c r="B2" s="64" t="str">
        <f>'Wettkampf 1'!B2</f>
        <v>Eisten 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2" t="str">
        <f>Übersicht!Q3</f>
        <v>14.04.26</v>
      </c>
      <c r="X2" s="171"/>
    </row>
    <row r="3" spans="1:27" x14ac:dyDescent="0.3">
      <c r="A3" s="106">
        <v>2</v>
      </c>
      <c r="B3" s="64" t="str">
        <f>'Wettkampf 1'!B3</f>
        <v>Werlte 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Sögel 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Verein IV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6"/>
      <c r="X5" s="167"/>
      <c r="Y5" s="76"/>
    </row>
    <row r="6" spans="1:27" x14ac:dyDescent="0.3">
      <c r="A6" s="106">
        <v>5</v>
      </c>
      <c r="B6" s="64" t="str">
        <f>'Wettkampf 1'!B6</f>
        <v>Verein V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70"/>
      <c r="X6" s="170"/>
      <c r="Y6" s="76"/>
    </row>
    <row r="7" spans="1:27" x14ac:dyDescent="0.3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55</v>
      </c>
      <c r="W7" s="173" t="s">
        <v>64</v>
      </c>
      <c r="X7" s="174"/>
      <c r="Y7" s="76"/>
    </row>
    <row r="8" spans="1:27" x14ac:dyDescent="0.3">
      <c r="U8" s="76"/>
      <c r="V8" s="76"/>
      <c r="W8" s="76"/>
      <c r="X8" s="104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3" t="s">
        <v>32</v>
      </c>
      <c r="V9" s="164"/>
      <c r="W9" s="164"/>
      <c r="X9" s="165"/>
    </row>
    <row r="10" spans="1:27" ht="12.9" customHeight="1" x14ac:dyDescent="0.3">
      <c r="A10" s="106">
        <v>1</v>
      </c>
      <c r="B10" s="66" t="str">
        <f>'Wettkampf 1'!B10</f>
        <v>Baalmann Werner</v>
      </c>
      <c r="C10" s="66" t="str">
        <f>'Wettkampf 1'!C10</f>
        <v>Eisten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Büter Wilhelm</v>
      </c>
      <c r="C11" s="66" t="str">
        <f>'Wettkampf 1'!C11</f>
        <v>Eisten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Ostermann Franz</v>
      </c>
      <c r="C12" s="66" t="str">
        <f>'Wettkampf 1'!C12</f>
        <v>Eisten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Schute Helmut</v>
      </c>
      <c r="C13" s="66" t="str">
        <f>'Wettkampf 1'!C13</f>
        <v>Eisten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>Eisten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Eisten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Broermann Carl</v>
      </c>
      <c r="C16" s="66" t="str">
        <f>'Wettkampf 1'!C16</f>
        <v>Werlte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Köbbe Gerd</v>
      </c>
      <c r="C17" s="66" t="str">
        <f>'Wettkampf 1'!C17</f>
        <v>Werlte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Staggenborg Hans</v>
      </c>
      <c r="C18" s="66" t="str">
        <f>'Wettkampf 1'!C18</f>
        <v>Werlte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Abeln Bernd</v>
      </c>
      <c r="C19" s="66" t="str">
        <f>'Wettkampf 1'!C19</f>
        <v>Werlte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Niermann Hans</v>
      </c>
      <c r="C20" s="66" t="str">
        <f>'Wettkampf 1'!C20</f>
        <v>Werlte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Werlte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van der Lugt Dirk Jan</v>
      </c>
      <c r="C22" s="66" t="str">
        <f>'Wettkampf 1'!C22</f>
        <v>Sögel 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Bode Hans Hermann</v>
      </c>
      <c r="C23" s="66" t="str">
        <f>'Wettkampf 1'!C23</f>
        <v>Sögel 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Scholl Bruno</v>
      </c>
      <c r="C24" s="66" t="str">
        <f>'Wettkampf 1'!C24</f>
        <v>Sögel 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Barnowski Paul</v>
      </c>
      <c r="C25" s="66" t="str">
        <f>'Wettkampf 1'!C25</f>
        <v>Sögel 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Sögel 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Sögel 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Schütze 19</v>
      </c>
      <c r="C28" s="66" t="str">
        <f>'Wettkampf 1'!C28</f>
        <v>Verein IV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Schütze 20</v>
      </c>
      <c r="C29" s="66" t="str">
        <f>'Wettkampf 1'!C29</f>
        <v>Verein IV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Schütze 21</v>
      </c>
      <c r="C30" s="66" t="str">
        <f>'Wettkampf 1'!C30</f>
        <v>Verein IV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Schütze 22</v>
      </c>
      <c r="C31" s="66" t="str">
        <f>'Wettkampf 1'!C31</f>
        <v>Verein IV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Verein IV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Verein IV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Schütze 25</v>
      </c>
      <c r="C34" s="66" t="str">
        <f>'Wettkampf 1'!C34</f>
        <v>Verein V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Schütze 26</v>
      </c>
      <c r="C35" s="66" t="str">
        <f>'Wettkampf 1'!C35</f>
        <v>Verein V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Schütze 27</v>
      </c>
      <c r="C36" s="66" t="str">
        <f>'Wettkampf 1'!C36</f>
        <v>Verein V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Schütze 28</v>
      </c>
      <c r="C37" s="66" t="str">
        <f>'Wettkampf 1'!C37</f>
        <v>Verein V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Verein V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Verein V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63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6:X6"/>
    <mergeCell ref="W1:X1"/>
    <mergeCell ref="W2:X2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C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17">
    <pageSetUpPr fitToPage="1"/>
  </sheetPr>
  <dimension ref="A1:AD52"/>
  <sheetViews>
    <sheetView view="pageBreakPreview" topLeftCell="A36" zoomScale="60" workbookViewId="0">
      <selection activeCell="B7" sqref="B7"/>
    </sheetView>
  </sheetViews>
  <sheetFormatPr baseColWidth="10" defaultColWidth="22" defaultRowHeight="15" customHeight="1" x14ac:dyDescent="0.3"/>
  <cols>
    <col min="1" max="1" width="5" style="22" customWidth="1"/>
    <col min="2" max="3" width="39.6640625" style="22" customWidth="1"/>
    <col min="4" max="4" width="18" style="46" customWidth="1"/>
    <col min="5" max="5" width="11.6640625" style="22" customWidth="1"/>
    <col min="6" max="6" width="7" style="22" hidden="1" customWidth="1"/>
    <col min="7" max="7" width="8.88671875" style="22" hidden="1" customWidth="1"/>
    <col min="8" max="8" width="2.33203125" style="22" hidden="1" customWidth="1"/>
    <col min="9" max="9" width="8.88671875" style="22" hidden="1" customWidth="1"/>
    <col min="10" max="10" width="2.33203125" style="22" hidden="1" customWidth="1"/>
    <col min="11" max="11" width="8.88671875" style="22" hidden="1" customWidth="1"/>
    <col min="12" max="12" width="2.33203125" style="22" hidden="1" customWidth="1"/>
    <col min="13" max="13" width="8.88671875" style="22" hidden="1" customWidth="1"/>
    <col min="14" max="14" width="2.33203125" style="22" hidden="1" customWidth="1"/>
    <col min="15" max="15" width="8.88671875" style="22" hidden="1" customWidth="1"/>
    <col min="16" max="16" width="2.33203125" style="22" hidden="1" customWidth="1"/>
    <col min="17" max="17" width="8.88671875" style="22" hidden="1" customWidth="1"/>
    <col min="18" max="18" width="2.33203125" style="22" hidden="1" customWidth="1"/>
    <col min="19" max="19" width="22" style="22" hidden="1" customWidth="1"/>
    <col min="20" max="20" width="9.5546875" style="22" customWidth="1"/>
    <col min="21" max="21" width="21.109375" style="22" customWidth="1"/>
    <col min="22" max="22" width="5.5546875" style="22" customWidth="1"/>
    <col min="23" max="26" width="22.109375" style="22" customWidth="1"/>
    <col min="27" max="27" width="0" style="22" hidden="1" customWidth="1"/>
    <col min="28" max="28" width="22" style="22" hidden="1" customWidth="1"/>
    <col min="29" max="29" width="22" style="119" hidden="1" customWidth="1"/>
    <col min="30" max="30" width="22.109375" style="120" customWidth="1"/>
    <col min="31" max="31" width="19.109375" style="22" bestFit="1" customWidth="1"/>
    <col min="32" max="16384" width="22" style="22"/>
  </cols>
  <sheetData>
    <row r="1" spans="1:29" s="120" customFormat="1" ht="30.75" customHeight="1" x14ac:dyDescent="0.3">
      <c r="A1" s="83"/>
      <c r="B1" s="133" t="s">
        <v>47</v>
      </c>
      <c r="C1" s="142" t="s">
        <v>8</v>
      </c>
      <c r="D1" s="178" t="str">
        <f>Übersicht!K1</f>
        <v>2025/2026</v>
      </c>
      <c r="E1" s="178"/>
      <c r="F1" s="178"/>
      <c r="G1" s="178"/>
      <c r="H1" s="178"/>
      <c r="I1" s="178"/>
      <c r="J1" s="178"/>
      <c r="K1" s="178"/>
      <c r="L1" s="178"/>
      <c r="M1" s="178"/>
      <c r="N1" s="178"/>
      <c r="O1" s="178"/>
      <c r="P1" s="178"/>
      <c r="Q1" s="178"/>
      <c r="R1" s="178"/>
      <c r="S1" s="178"/>
      <c r="T1" s="178"/>
      <c r="U1" s="127"/>
      <c r="V1" s="127"/>
      <c r="W1" s="127"/>
      <c r="X1" s="137" t="s">
        <v>46</v>
      </c>
      <c r="Y1" s="178"/>
      <c r="Z1" s="178"/>
      <c r="AA1" s="22"/>
      <c r="AB1" s="22"/>
      <c r="AC1" s="119"/>
    </row>
    <row r="2" spans="1:29" s="120" customFormat="1" ht="30.75" customHeight="1" x14ac:dyDescent="0.3">
      <c r="A2" s="83">
        <v>1</v>
      </c>
      <c r="B2" s="135" t="str">
        <f>'Wettkampf 1'!B2</f>
        <v>Eisten I</v>
      </c>
      <c r="C2" s="134"/>
      <c r="D2" s="178" t="s">
        <v>61</v>
      </c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178"/>
      <c r="R2" s="178"/>
      <c r="S2" s="178"/>
      <c r="T2" s="178"/>
      <c r="U2" s="127"/>
      <c r="V2" s="127"/>
      <c r="W2" s="127"/>
      <c r="X2" s="137" t="s">
        <v>31</v>
      </c>
      <c r="Y2" s="179"/>
      <c r="Z2" s="178"/>
      <c r="AA2" s="22"/>
      <c r="AB2" s="22"/>
      <c r="AC2" s="119"/>
    </row>
    <row r="3" spans="1:29" s="120" customFormat="1" ht="30.75" customHeight="1" x14ac:dyDescent="0.3">
      <c r="A3" s="83">
        <v>2</v>
      </c>
      <c r="B3" s="135" t="str">
        <f>'Wettkampf 1'!B3</f>
        <v>Werlte I</v>
      </c>
      <c r="C3" s="128"/>
      <c r="D3" s="178" t="str">
        <f>Übersicht!M1</f>
        <v>1. Kreisliga</v>
      </c>
      <c r="E3" s="178"/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8"/>
      <c r="Q3" s="178"/>
      <c r="R3" s="178"/>
      <c r="S3" s="178"/>
      <c r="T3" s="178"/>
      <c r="U3" s="127"/>
      <c r="V3" s="127"/>
      <c r="W3" s="127"/>
      <c r="X3" s="136"/>
      <c r="Y3" s="136"/>
      <c r="Z3" s="136"/>
      <c r="AA3" s="22"/>
      <c r="AB3" s="22"/>
      <c r="AC3" s="119"/>
    </row>
    <row r="4" spans="1:29" s="120" customFormat="1" ht="30.75" customHeight="1" x14ac:dyDescent="0.5">
      <c r="A4" s="83">
        <v>3</v>
      </c>
      <c r="B4" s="135" t="str">
        <f>'Wettkampf 1'!B4</f>
        <v>Sögel I</v>
      </c>
      <c r="C4" s="128"/>
      <c r="D4" s="178" t="str">
        <f>Übersicht!P1</f>
        <v>Senioren</v>
      </c>
      <c r="E4" s="178"/>
      <c r="F4" s="178"/>
      <c r="G4" s="178"/>
      <c r="H4" s="178"/>
      <c r="I4" s="178"/>
      <c r="J4" s="178"/>
      <c r="K4" s="178"/>
      <c r="L4" s="178"/>
      <c r="M4" s="178"/>
      <c r="N4" s="178"/>
      <c r="O4" s="178"/>
      <c r="P4" s="178"/>
      <c r="Q4" s="178"/>
      <c r="R4" s="178"/>
      <c r="S4" s="178"/>
      <c r="T4" s="178"/>
      <c r="U4" s="127"/>
      <c r="V4" s="127"/>
      <c r="W4" s="130"/>
      <c r="X4" s="136"/>
      <c r="Y4" s="136"/>
      <c r="Z4" s="138" t="s">
        <v>43</v>
      </c>
      <c r="AA4" s="22"/>
      <c r="AB4" s="22"/>
      <c r="AC4" s="119"/>
    </row>
    <row r="5" spans="1:29" s="120" customFormat="1" ht="30.75" customHeight="1" x14ac:dyDescent="0.5">
      <c r="A5" s="83">
        <v>4</v>
      </c>
      <c r="B5" s="135" t="str">
        <f>'Wettkampf 1'!B5</f>
        <v>Verein IV</v>
      </c>
      <c r="C5" s="128"/>
      <c r="D5" s="143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5"/>
      <c r="U5" s="127"/>
      <c r="V5" s="127"/>
      <c r="W5" s="131"/>
      <c r="X5" s="138" t="s">
        <v>45</v>
      </c>
      <c r="Y5" s="180"/>
      <c r="Z5" s="181"/>
      <c r="AA5" s="121"/>
      <c r="AB5" s="22"/>
      <c r="AC5" s="119"/>
    </row>
    <row r="6" spans="1:29" s="120" customFormat="1" ht="30.75" customHeight="1" x14ac:dyDescent="0.5">
      <c r="A6" s="83">
        <v>5</v>
      </c>
      <c r="B6" s="135" t="str">
        <f>'Wettkampf 1'!B6</f>
        <v>Verein V</v>
      </c>
      <c r="C6" s="128"/>
      <c r="D6" s="143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5"/>
      <c r="U6" s="129"/>
      <c r="V6" s="129"/>
      <c r="W6" s="131"/>
      <c r="X6" s="138" t="s">
        <v>44</v>
      </c>
      <c r="Y6" s="180"/>
      <c r="Z6" s="181"/>
      <c r="AA6" s="121"/>
      <c r="AB6" s="22"/>
      <c r="AC6" s="119"/>
    </row>
    <row r="7" spans="1:29" s="120" customFormat="1" ht="30.75" customHeight="1" x14ac:dyDescent="0.3">
      <c r="A7" s="83">
        <v>6</v>
      </c>
      <c r="B7" s="135" t="str">
        <f>'Wettkampf 1'!B7</f>
        <v>Verein VI</v>
      </c>
      <c r="C7" s="128"/>
      <c r="D7" s="146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8"/>
      <c r="U7" s="129"/>
      <c r="V7" s="129"/>
      <c r="W7" s="131"/>
      <c r="X7" s="137" t="s">
        <v>55</v>
      </c>
      <c r="Y7" s="180"/>
      <c r="Z7" s="181"/>
      <c r="AA7" s="121"/>
      <c r="AB7" s="22"/>
      <c r="AC7" s="119"/>
    </row>
    <row r="8" spans="1:29" s="120" customFormat="1" ht="15" customHeight="1" x14ac:dyDescent="0.3">
      <c r="A8" s="22"/>
      <c r="B8" s="127"/>
      <c r="C8" s="127"/>
      <c r="D8" s="132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31"/>
      <c r="X8" s="131"/>
      <c r="Y8" s="131"/>
      <c r="Z8" s="131"/>
      <c r="AA8" s="121"/>
      <c r="AB8" s="22"/>
      <c r="AC8" s="119"/>
    </row>
    <row r="9" spans="1:29" s="120" customFormat="1" ht="52.2" thickBot="1" x14ac:dyDescent="0.35">
      <c r="A9" s="133"/>
      <c r="B9" s="139" t="s">
        <v>58</v>
      </c>
      <c r="C9" s="139" t="s">
        <v>56</v>
      </c>
      <c r="D9" s="140" t="s">
        <v>59</v>
      </c>
      <c r="E9" s="139" t="s">
        <v>57</v>
      </c>
      <c r="F9" s="141"/>
      <c r="G9" s="141" t="s">
        <v>34</v>
      </c>
      <c r="H9" s="141"/>
      <c r="I9" s="141" t="s">
        <v>35</v>
      </c>
      <c r="J9" s="141"/>
      <c r="K9" s="141" t="s">
        <v>36</v>
      </c>
      <c r="L9" s="141"/>
      <c r="M9" s="141" t="s">
        <v>37</v>
      </c>
      <c r="N9" s="141"/>
      <c r="O9" s="141" t="s">
        <v>38</v>
      </c>
      <c r="P9" s="141"/>
      <c r="Q9" s="141" t="s">
        <v>39</v>
      </c>
      <c r="R9" s="141"/>
      <c r="S9" s="141"/>
      <c r="T9" s="141"/>
      <c r="U9" s="139" t="s">
        <v>62</v>
      </c>
      <c r="V9" s="141"/>
      <c r="W9" s="175" t="s">
        <v>32</v>
      </c>
      <c r="X9" s="176"/>
      <c r="Y9" s="176"/>
      <c r="Z9" s="177"/>
      <c r="AA9" s="22"/>
      <c r="AB9" s="22"/>
      <c r="AC9" s="119"/>
    </row>
    <row r="10" spans="1:29" s="120" customFormat="1" ht="37.5" customHeight="1" x14ac:dyDescent="0.3">
      <c r="A10" s="83">
        <v>1</v>
      </c>
      <c r="B10" s="135" t="str">
        <f>'Wettkampf 1'!B10</f>
        <v>Baalmann Werner</v>
      </c>
      <c r="C10" s="135" t="str">
        <f>'Wettkampf 1'!C10</f>
        <v>Eisten I</v>
      </c>
      <c r="D10" s="95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0</v>
      </c>
      <c r="K10" s="22">
        <f>IF($C10=$B$4,F10,0)</f>
        <v>0</v>
      </c>
      <c r="L10" s="22">
        <f>(IF(AND($E10="",$C10=$B$4),1,0))</f>
        <v>0</v>
      </c>
      <c r="M10" s="22">
        <f>IF($C10=$B$5,F10,0)</f>
        <v>0</v>
      </c>
      <c r="N10" s="22">
        <f>(IF(AND($E10="",$C10=$B$5),1,0))</f>
        <v>0</v>
      </c>
      <c r="O10" s="22">
        <f>IF($C10=$B$6,F10,0)</f>
        <v>0</v>
      </c>
      <c r="P10" s="22">
        <f>(IF(AND($E10="",$C10=$B$6),1,0))</f>
        <v>0</v>
      </c>
      <c r="Q10" s="22">
        <f>IF($C10=$B$7,F10,0)</f>
        <v>0</v>
      </c>
      <c r="R10" s="22">
        <f>(IF(AND($E10="",$C10=$B$7),1,0))</f>
        <v>0</v>
      </c>
      <c r="S10" s="22"/>
      <c r="T10" s="22"/>
      <c r="U10" s="118"/>
      <c r="V10" s="22"/>
      <c r="W10" s="96"/>
      <c r="X10" s="96"/>
      <c r="Y10" s="122"/>
      <c r="Z10" s="124"/>
      <c r="AA10" s="22">
        <f>IF(Z10=D10,1,0)</f>
        <v>1</v>
      </c>
      <c r="AB10" s="22">
        <f>IF(Z10=0,0,1)</f>
        <v>0</v>
      </c>
      <c r="AC10" s="119" t="str">
        <f>IF(AA10+AB10=2,"Korrekt","")</f>
        <v/>
      </c>
    </row>
    <row r="11" spans="1:29" s="120" customFormat="1" ht="37.5" customHeight="1" x14ac:dyDescent="0.3">
      <c r="A11" s="83">
        <v>2</v>
      </c>
      <c r="B11" s="135" t="str">
        <f>'Wettkampf 1'!B11</f>
        <v>Büter Wilhelm</v>
      </c>
      <c r="C11" s="135" t="str">
        <f>'Wettkampf 1'!C11</f>
        <v>Eisten I</v>
      </c>
      <c r="D11" s="95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0</v>
      </c>
      <c r="K11" s="22">
        <f t="shared" ref="K11:K45" si="5">IF($C11=$B$4,F11,0)</f>
        <v>0</v>
      </c>
      <c r="L11" s="22">
        <f t="shared" ref="L11:L45" si="6">(IF(AND($E11="",$C11=$B$4),1,0))</f>
        <v>0</v>
      </c>
      <c r="M11" s="22">
        <f t="shared" ref="M11:M45" si="7">IF($C11=$B$5,F11,0)</f>
        <v>0</v>
      </c>
      <c r="N11" s="22">
        <f t="shared" ref="N11:N45" si="8">(IF(AND($E11="",$C11=$B$5),1,0))</f>
        <v>0</v>
      </c>
      <c r="O11" s="22">
        <f t="shared" ref="O11:O45" si="9">IF($C11=$B$6,F11,0)</f>
        <v>0</v>
      </c>
      <c r="P11" s="22">
        <f t="shared" ref="P11:P45" si="10">(IF(AND($E11="",$C11=$B$6),1,0))</f>
        <v>0</v>
      </c>
      <c r="Q11" s="22">
        <f t="shared" ref="Q11:Q45" si="11">IF($C11=$B$7,F11,0)</f>
        <v>0</v>
      </c>
      <c r="R11" s="22">
        <f t="shared" ref="R11:R45" si="12">(IF(AND($E11="",$C11=$B$7),1,0))</f>
        <v>0</v>
      </c>
      <c r="S11" s="22"/>
      <c r="T11" s="22"/>
      <c r="U11" s="118"/>
      <c r="V11" s="22"/>
      <c r="W11" s="98"/>
      <c r="X11" s="98"/>
      <c r="Y11" s="123"/>
      <c r="Z11" s="125"/>
      <c r="AA11" s="22">
        <f t="shared" ref="AA11:AA45" si="13">IF(Z11=D11,1,0)</f>
        <v>1</v>
      </c>
      <c r="AB11" s="22">
        <f t="shared" ref="AB11:AB45" si="14">IF(Z11=0,0,1)</f>
        <v>0</v>
      </c>
      <c r="AC11" s="119" t="str">
        <f t="shared" ref="AC11:AC45" si="15">IF(AA11+AB11=2,"Korrekt","")</f>
        <v/>
      </c>
    </row>
    <row r="12" spans="1:29" s="120" customFormat="1" ht="37.5" customHeight="1" x14ac:dyDescent="0.3">
      <c r="A12" s="83">
        <v>3</v>
      </c>
      <c r="B12" s="135" t="str">
        <f>'Wettkampf 1'!B12</f>
        <v>Ostermann Franz</v>
      </c>
      <c r="C12" s="135" t="str">
        <f>'Wettkampf 1'!C12</f>
        <v>Eisten I</v>
      </c>
      <c r="D12" s="95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0</v>
      </c>
      <c r="K12" s="22">
        <f t="shared" si="5"/>
        <v>0</v>
      </c>
      <c r="L12" s="22">
        <f t="shared" si="6"/>
        <v>0</v>
      </c>
      <c r="M12" s="22">
        <f t="shared" si="7"/>
        <v>0</v>
      </c>
      <c r="N12" s="22">
        <f t="shared" si="8"/>
        <v>0</v>
      </c>
      <c r="O12" s="22">
        <f t="shared" si="9"/>
        <v>0</v>
      </c>
      <c r="P12" s="22">
        <f t="shared" si="10"/>
        <v>0</v>
      </c>
      <c r="Q12" s="22">
        <f t="shared" si="11"/>
        <v>0</v>
      </c>
      <c r="R12" s="22">
        <f t="shared" si="12"/>
        <v>0</v>
      </c>
      <c r="S12" s="22"/>
      <c r="T12" s="22"/>
      <c r="U12" s="118"/>
      <c r="V12" s="22"/>
      <c r="W12" s="98"/>
      <c r="X12" s="98"/>
      <c r="Y12" s="123"/>
      <c r="Z12" s="125"/>
      <c r="AA12" s="22">
        <f t="shared" si="13"/>
        <v>1</v>
      </c>
      <c r="AB12" s="22">
        <f t="shared" si="14"/>
        <v>0</v>
      </c>
      <c r="AC12" s="119" t="str">
        <f t="shared" si="15"/>
        <v/>
      </c>
    </row>
    <row r="13" spans="1:29" s="120" customFormat="1" ht="37.5" customHeight="1" x14ac:dyDescent="0.3">
      <c r="A13" s="83">
        <v>4</v>
      </c>
      <c r="B13" s="135" t="str">
        <f>'Wettkampf 1'!B13</f>
        <v>Schute Helmut</v>
      </c>
      <c r="C13" s="135" t="str">
        <f>'Wettkampf 1'!C13</f>
        <v>Eisten I</v>
      </c>
      <c r="D13" s="95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0</v>
      </c>
      <c r="K13" s="22">
        <f t="shared" si="5"/>
        <v>0</v>
      </c>
      <c r="L13" s="22">
        <f t="shared" si="6"/>
        <v>0</v>
      </c>
      <c r="M13" s="22">
        <f t="shared" si="7"/>
        <v>0</v>
      </c>
      <c r="N13" s="22">
        <f t="shared" si="8"/>
        <v>0</v>
      </c>
      <c r="O13" s="22">
        <f t="shared" si="9"/>
        <v>0</v>
      </c>
      <c r="P13" s="22">
        <f t="shared" si="10"/>
        <v>0</v>
      </c>
      <c r="Q13" s="22">
        <f t="shared" si="11"/>
        <v>0</v>
      </c>
      <c r="R13" s="22">
        <f t="shared" si="12"/>
        <v>0</v>
      </c>
      <c r="S13" s="22"/>
      <c r="T13" s="22"/>
      <c r="U13" s="118"/>
      <c r="V13" s="22"/>
      <c r="W13" s="98"/>
      <c r="X13" s="98"/>
      <c r="Y13" s="123"/>
      <c r="Z13" s="125"/>
      <c r="AA13" s="22">
        <f t="shared" si="13"/>
        <v>1</v>
      </c>
      <c r="AB13" s="22">
        <f t="shared" si="14"/>
        <v>0</v>
      </c>
      <c r="AC13" s="119" t="str">
        <f t="shared" si="15"/>
        <v/>
      </c>
    </row>
    <row r="14" spans="1:29" s="120" customFormat="1" ht="37.5" customHeight="1" x14ac:dyDescent="0.3">
      <c r="A14" s="83">
        <v>5</v>
      </c>
      <c r="B14" s="135" t="str">
        <f>'Wettkampf 1'!B14</f>
        <v>Schütze 5</v>
      </c>
      <c r="C14" s="135" t="str">
        <f>'Wettkampf 1'!C14</f>
        <v>Eisten I</v>
      </c>
      <c r="D14" s="95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0</v>
      </c>
      <c r="K14" s="22">
        <f t="shared" si="5"/>
        <v>0</v>
      </c>
      <c r="L14" s="22">
        <f t="shared" si="6"/>
        <v>0</v>
      </c>
      <c r="M14" s="22">
        <f t="shared" si="7"/>
        <v>0</v>
      </c>
      <c r="N14" s="22">
        <f t="shared" si="8"/>
        <v>0</v>
      </c>
      <c r="O14" s="22">
        <f t="shared" si="9"/>
        <v>0</v>
      </c>
      <c r="P14" s="22">
        <f t="shared" si="10"/>
        <v>0</v>
      </c>
      <c r="Q14" s="22">
        <f t="shared" si="11"/>
        <v>0</v>
      </c>
      <c r="R14" s="22">
        <f t="shared" si="12"/>
        <v>0</v>
      </c>
      <c r="S14" s="22"/>
      <c r="T14" s="22"/>
      <c r="U14" s="118"/>
      <c r="V14" s="22"/>
      <c r="W14" s="98"/>
      <c r="X14" s="98"/>
      <c r="Y14" s="123"/>
      <c r="Z14" s="125"/>
      <c r="AA14" s="22">
        <f t="shared" si="13"/>
        <v>1</v>
      </c>
      <c r="AB14" s="22">
        <f t="shared" si="14"/>
        <v>0</v>
      </c>
      <c r="AC14" s="119" t="str">
        <f t="shared" si="15"/>
        <v/>
      </c>
    </row>
    <row r="15" spans="1:29" s="120" customFormat="1" ht="37.5" customHeight="1" x14ac:dyDescent="0.3">
      <c r="A15" s="83">
        <v>6</v>
      </c>
      <c r="B15" s="135" t="str">
        <f>'Wettkampf 1'!B15</f>
        <v>Schütze 6</v>
      </c>
      <c r="C15" s="135" t="str">
        <f>'Wettkampf 1'!C15</f>
        <v>Eisten I</v>
      </c>
      <c r="D15" s="95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0</v>
      </c>
      <c r="K15" s="22">
        <f t="shared" si="5"/>
        <v>0</v>
      </c>
      <c r="L15" s="22">
        <f t="shared" si="6"/>
        <v>0</v>
      </c>
      <c r="M15" s="22">
        <f t="shared" si="7"/>
        <v>0</v>
      </c>
      <c r="N15" s="22">
        <f t="shared" si="8"/>
        <v>0</v>
      </c>
      <c r="O15" s="22">
        <f t="shared" si="9"/>
        <v>0</v>
      </c>
      <c r="P15" s="22">
        <f t="shared" si="10"/>
        <v>0</v>
      </c>
      <c r="Q15" s="22">
        <f t="shared" si="11"/>
        <v>0</v>
      </c>
      <c r="R15" s="22">
        <f t="shared" si="12"/>
        <v>0</v>
      </c>
      <c r="S15" s="22"/>
      <c r="T15" s="22"/>
      <c r="U15" s="118"/>
      <c r="V15" s="22"/>
      <c r="W15" s="98"/>
      <c r="X15" s="98"/>
      <c r="Y15" s="123"/>
      <c r="Z15" s="125"/>
      <c r="AA15" s="22">
        <f t="shared" si="13"/>
        <v>1</v>
      </c>
      <c r="AB15" s="22">
        <f t="shared" si="14"/>
        <v>0</v>
      </c>
      <c r="AC15" s="119" t="str">
        <f t="shared" si="15"/>
        <v/>
      </c>
    </row>
    <row r="16" spans="1:29" s="120" customFormat="1" ht="37.5" customHeight="1" x14ac:dyDescent="0.3">
      <c r="A16" s="83">
        <v>7</v>
      </c>
      <c r="B16" s="135" t="str">
        <f>'Wettkampf 1'!B16</f>
        <v>Broermann Carl</v>
      </c>
      <c r="C16" s="135" t="str">
        <f>'Wettkampf 1'!C16</f>
        <v>Werlte I</v>
      </c>
      <c r="D16" s="95"/>
      <c r="E16" s="50"/>
      <c r="F16" s="22">
        <f t="shared" si="0"/>
        <v>0</v>
      </c>
      <c r="G16" s="22">
        <f t="shared" si="1"/>
        <v>0</v>
      </c>
      <c r="H16" s="22">
        <f t="shared" si="2"/>
        <v>0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0</v>
      </c>
      <c r="M16" s="22">
        <f t="shared" si="7"/>
        <v>0</v>
      </c>
      <c r="N16" s="22">
        <f t="shared" si="8"/>
        <v>0</v>
      </c>
      <c r="O16" s="22">
        <f t="shared" si="9"/>
        <v>0</v>
      </c>
      <c r="P16" s="22">
        <f t="shared" si="10"/>
        <v>0</v>
      </c>
      <c r="Q16" s="22">
        <f t="shared" si="11"/>
        <v>0</v>
      </c>
      <c r="R16" s="22">
        <f t="shared" si="12"/>
        <v>0</v>
      </c>
      <c r="S16" s="22"/>
      <c r="T16" s="22"/>
      <c r="U16" s="118"/>
      <c r="V16" s="22"/>
      <c r="W16" s="98"/>
      <c r="X16" s="98"/>
      <c r="Y16" s="123"/>
      <c r="Z16" s="125"/>
      <c r="AA16" s="22">
        <f t="shared" si="13"/>
        <v>1</v>
      </c>
      <c r="AB16" s="22">
        <f t="shared" si="14"/>
        <v>0</v>
      </c>
      <c r="AC16" s="119" t="str">
        <f t="shared" si="15"/>
        <v/>
      </c>
    </row>
    <row r="17" spans="1:29" s="120" customFormat="1" ht="37.5" customHeight="1" x14ac:dyDescent="0.3">
      <c r="A17" s="83">
        <v>8</v>
      </c>
      <c r="B17" s="135" t="str">
        <f>'Wettkampf 1'!B17</f>
        <v>Köbbe Gerd</v>
      </c>
      <c r="C17" s="135" t="str">
        <f>'Wettkampf 1'!C17</f>
        <v>Werlte I</v>
      </c>
      <c r="D17" s="95"/>
      <c r="E17" s="50"/>
      <c r="F17" s="22">
        <f t="shared" si="0"/>
        <v>0</v>
      </c>
      <c r="G17" s="22">
        <f t="shared" si="1"/>
        <v>0</v>
      </c>
      <c r="H17" s="22">
        <f t="shared" si="2"/>
        <v>0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0</v>
      </c>
      <c r="M17" s="22">
        <f t="shared" si="7"/>
        <v>0</v>
      </c>
      <c r="N17" s="22">
        <f t="shared" si="8"/>
        <v>0</v>
      </c>
      <c r="O17" s="22">
        <f t="shared" si="9"/>
        <v>0</v>
      </c>
      <c r="P17" s="22">
        <f t="shared" si="10"/>
        <v>0</v>
      </c>
      <c r="Q17" s="22">
        <f t="shared" si="11"/>
        <v>0</v>
      </c>
      <c r="R17" s="22">
        <f t="shared" si="12"/>
        <v>0</v>
      </c>
      <c r="S17" s="22"/>
      <c r="T17" s="22"/>
      <c r="U17" s="118"/>
      <c r="V17" s="22"/>
      <c r="W17" s="98"/>
      <c r="X17" s="98"/>
      <c r="Y17" s="123"/>
      <c r="Z17" s="125"/>
      <c r="AA17" s="22">
        <f t="shared" si="13"/>
        <v>1</v>
      </c>
      <c r="AB17" s="22">
        <f t="shared" si="14"/>
        <v>0</v>
      </c>
      <c r="AC17" s="119" t="str">
        <f t="shared" si="15"/>
        <v/>
      </c>
    </row>
    <row r="18" spans="1:29" s="120" customFormat="1" ht="37.5" customHeight="1" x14ac:dyDescent="0.3">
      <c r="A18" s="83">
        <v>9</v>
      </c>
      <c r="B18" s="135" t="str">
        <f>'Wettkampf 1'!B18</f>
        <v>Staggenborg Hans</v>
      </c>
      <c r="C18" s="135" t="str">
        <f>'Wettkampf 1'!C18</f>
        <v>Werlte I</v>
      </c>
      <c r="D18" s="95"/>
      <c r="E18" s="50"/>
      <c r="F18" s="22">
        <f t="shared" si="0"/>
        <v>0</v>
      </c>
      <c r="G18" s="22">
        <f t="shared" si="1"/>
        <v>0</v>
      </c>
      <c r="H18" s="22">
        <f t="shared" si="2"/>
        <v>0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0</v>
      </c>
      <c r="M18" s="22">
        <f t="shared" si="7"/>
        <v>0</v>
      </c>
      <c r="N18" s="22">
        <f t="shared" si="8"/>
        <v>0</v>
      </c>
      <c r="O18" s="22">
        <f t="shared" si="9"/>
        <v>0</v>
      </c>
      <c r="P18" s="22">
        <f t="shared" si="10"/>
        <v>0</v>
      </c>
      <c r="Q18" s="22">
        <f t="shared" si="11"/>
        <v>0</v>
      </c>
      <c r="R18" s="22">
        <f t="shared" si="12"/>
        <v>0</v>
      </c>
      <c r="S18" s="22"/>
      <c r="T18" s="22"/>
      <c r="U18" s="118"/>
      <c r="V18" s="22"/>
      <c r="W18" s="98"/>
      <c r="X18" s="98"/>
      <c r="Y18" s="123"/>
      <c r="Z18" s="125"/>
      <c r="AA18" s="22">
        <f t="shared" si="13"/>
        <v>1</v>
      </c>
      <c r="AB18" s="22">
        <f t="shared" si="14"/>
        <v>0</v>
      </c>
      <c r="AC18" s="119" t="str">
        <f t="shared" si="15"/>
        <v/>
      </c>
    </row>
    <row r="19" spans="1:29" s="120" customFormat="1" ht="37.5" customHeight="1" x14ac:dyDescent="0.3">
      <c r="A19" s="83">
        <v>10</v>
      </c>
      <c r="B19" s="135" t="str">
        <f>'Wettkampf 1'!B19</f>
        <v>Abeln Bernd</v>
      </c>
      <c r="C19" s="135" t="str">
        <f>'Wettkampf 1'!C19</f>
        <v>Werlte I</v>
      </c>
      <c r="D19" s="95"/>
      <c r="E19" s="50"/>
      <c r="F19" s="22">
        <f t="shared" si="0"/>
        <v>0</v>
      </c>
      <c r="G19" s="22">
        <f t="shared" si="1"/>
        <v>0</v>
      </c>
      <c r="H19" s="22">
        <f t="shared" si="2"/>
        <v>0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0</v>
      </c>
      <c r="M19" s="22">
        <f t="shared" si="7"/>
        <v>0</v>
      </c>
      <c r="N19" s="22">
        <f t="shared" si="8"/>
        <v>0</v>
      </c>
      <c r="O19" s="22">
        <f t="shared" si="9"/>
        <v>0</v>
      </c>
      <c r="P19" s="22">
        <f t="shared" si="10"/>
        <v>0</v>
      </c>
      <c r="Q19" s="22">
        <f t="shared" si="11"/>
        <v>0</v>
      </c>
      <c r="R19" s="22">
        <f t="shared" si="12"/>
        <v>0</v>
      </c>
      <c r="S19" s="22"/>
      <c r="T19" s="22"/>
      <c r="U19" s="118"/>
      <c r="V19" s="22"/>
      <c r="W19" s="98"/>
      <c r="X19" s="98"/>
      <c r="Y19" s="123"/>
      <c r="Z19" s="125"/>
      <c r="AA19" s="22">
        <f t="shared" si="13"/>
        <v>1</v>
      </c>
      <c r="AB19" s="22">
        <f t="shared" si="14"/>
        <v>0</v>
      </c>
      <c r="AC19" s="119" t="str">
        <f t="shared" si="15"/>
        <v/>
      </c>
    </row>
    <row r="20" spans="1:29" s="120" customFormat="1" ht="37.5" customHeight="1" x14ac:dyDescent="0.3">
      <c r="A20" s="83">
        <v>11</v>
      </c>
      <c r="B20" s="135" t="str">
        <f>'Wettkampf 1'!B20</f>
        <v>Niermann Hans</v>
      </c>
      <c r="C20" s="135" t="str">
        <f>'Wettkampf 1'!C20</f>
        <v>Werlte I</v>
      </c>
      <c r="D20" s="95"/>
      <c r="E20" s="50"/>
      <c r="F20" s="22">
        <f t="shared" si="0"/>
        <v>0</v>
      </c>
      <c r="G20" s="22">
        <f t="shared" si="1"/>
        <v>0</v>
      </c>
      <c r="H20" s="22">
        <f t="shared" si="2"/>
        <v>0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0</v>
      </c>
      <c r="M20" s="22">
        <f t="shared" si="7"/>
        <v>0</v>
      </c>
      <c r="N20" s="22">
        <f t="shared" si="8"/>
        <v>0</v>
      </c>
      <c r="O20" s="22">
        <f t="shared" si="9"/>
        <v>0</v>
      </c>
      <c r="P20" s="22">
        <f t="shared" si="10"/>
        <v>0</v>
      </c>
      <c r="Q20" s="22">
        <f t="shared" si="11"/>
        <v>0</v>
      </c>
      <c r="R20" s="22">
        <f t="shared" si="12"/>
        <v>0</v>
      </c>
      <c r="S20" s="22"/>
      <c r="T20" s="22"/>
      <c r="U20" s="118"/>
      <c r="V20" s="22"/>
      <c r="W20" s="98"/>
      <c r="X20" s="98"/>
      <c r="Y20" s="123"/>
      <c r="Z20" s="125"/>
      <c r="AA20" s="22">
        <f t="shared" si="13"/>
        <v>1</v>
      </c>
      <c r="AB20" s="22">
        <f t="shared" si="14"/>
        <v>0</v>
      </c>
      <c r="AC20" s="119" t="str">
        <f t="shared" si="15"/>
        <v/>
      </c>
    </row>
    <row r="21" spans="1:29" s="120" customFormat="1" ht="37.5" customHeight="1" x14ac:dyDescent="0.3">
      <c r="A21" s="83">
        <v>12</v>
      </c>
      <c r="B21" s="135" t="str">
        <f>'Wettkampf 1'!B21</f>
        <v>Schütze 12</v>
      </c>
      <c r="C21" s="135" t="str">
        <f>'Wettkampf 1'!C21</f>
        <v>Werlte I</v>
      </c>
      <c r="D21" s="95"/>
      <c r="E21" s="50"/>
      <c r="F21" s="22">
        <f t="shared" si="0"/>
        <v>0</v>
      </c>
      <c r="G21" s="22">
        <f t="shared" si="1"/>
        <v>0</v>
      </c>
      <c r="H21" s="22">
        <f t="shared" si="2"/>
        <v>0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0</v>
      </c>
      <c r="M21" s="22">
        <f t="shared" si="7"/>
        <v>0</v>
      </c>
      <c r="N21" s="22">
        <f t="shared" si="8"/>
        <v>0</v>
      </c>
      <c r="O21" s="22">
        <f t="shared" si="9"/>
        <v>0</v>
      </c>
      <c r="P21" s="22">
        <f t="shared" si="10"/>
        <v>0</v>
      </c>
      <c r="Q21" s="22">
        <f t="shared" si="11"/>
        <v>0</v>
      </c>
      <c r="R21" s="22">
        <f t="shared" si="12"/>
        <v>0</v>
      </c>
      <c r="S21" s="22"/>
      <c r="T21" s="22"/>
      <c r="U21" s="118"/>
      <c r="V21" s="22"/>
      <c r="W21" s="98"/>
      <c r="X21" s="98"/>
      <c r="Y21" s="123"/>
      <c r="Z21" s="125"/>
      <c r="AA21" s="22">
        <f t="shared" si="13"/>
        <v>1</v>
      </c>
      <c r="AB21" s="22">
        <f t="shared" si="14"/>
        <v>0</v>
      </c>
      <c r="AC21" s="119" t="str">
        <f t="shared" si="15"/>
        <v/>
      </c>
    </row>
    <row r="22" spans="1:29" s="120" customFormat="1" ht="37.5" customHeight="1" x14ac:dyDescent="0.3">
      <c r="A22" s="83">
        <v>13</v>
      </c>
      <c r="B22" s="135" t="str">
        <f>'Wettkampf 1'!B22</f>
        <v>van der Lugt Dirk Jan</v>
      </c>
      <c r="C22" s="135" t="str">
        <f>'Wettkampf 1'!C22</f>
        <v>Sögel I</v>
      </c>
      <c r="D22" s="95"/>
      <c r="E22" s="50"/>
      <c r="F22" s="22">
        <f t="shared" si="0"/>
        <v>0</v>
      </c>
      <c r="G22" s="22">
        <f t="shared" si="1"/>
        <v>0</v>
      </c>
      <c r="H22" s="22">
        <f t="shared" si="2"/>
        <v>0</v>
      </c>
      <c r="I22" s="22">
        <f t="shared" si="3"/>
        <v>0</v>
      </c>
      <c r="J22" s="22">
        <f t="shared" si="4"/>
        <v>0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0</v>
      </c>
      <c r="O22" s="22">
        <f t="shared" si="9"/>
        <v>0</v>
      </c>
      <c r="P22" s="22">
        <f t="shared" si="10"/>
        <v>0</v>
      </c>
      <c r="Q22" s="22">
        <f t="shared" si="11"/>
        <v>0</v>
      </c>
      <c r="R22" s="22">
        <f t="shared" si="12"/>
        <v>0</v>
      </c>
      <c r="S22" s="22"/>
      <c r="T22" s="22"/>
      <c r="U22" s="118"/>
      <c r="V22" s="22"/>
      <c r="W22" s="98"/>
      <c r="X22" s="98"/>
      <c r="Y22" s="123"/>
      <c r="Z22" s="125"/>
      <c r="AA22" s="22">
        <f t="shared" si="13"/>
        <v>1</v>
      </c>
      <c r="AB22" s="22">
        <f t="shared" si="14"/>
        <v>0</v>
      </c>
      <c r="AC22" s="119" t="str">
        <f t="shared" si="15"/>
        <v/>
      </c>
    </row>
    <row r="23" spans="1:29" s="120" customFormat="1" ht="37.5" customHeight="1" x14ac:dyDescent="0.3">
      <c r="A23" s="83">
        <v>14</v>
      </c>
      <c r="B23" s="135" t="str">
        <f>'Wettkampf 1'!B23</f>
        <v>Bode Hans Hermann</v>
      </c>
      <c r="C23" s="135" t="str">
        <f>'Wettkampf 1'!C23</f>
        <v>Sögel I</v>
      </c>
      <c r="D23" s="95"/>
      <c r="E23" s="50"/>
      <c r="F23" s="22">
        <f t="shared" si="0"/>
        <v>0</v>
      </c>
      <c r="G23" s="22">
        <f t="shared" si="1"/>
        <v>0</v>
      </c>
      <c r="H23" s="22">
        <f t="shared" si="2"/>
        <v>0</v>
      </c>
      <c r="I23" s="22">
        <f t="shared" si="3"/>
        <v>0</v>
      </c>
      <c r="J23" s="22">
        <f t="shared" si="4"/>
        <v>0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0</v>
      </c>
      <c r="O23" s="22">
        <f t="shared" si="9"/>
        <v>0</v>
      </c>
      <c r="P23" s="22">
        <f t="shared" si="10"/>
        <v>0</v>
      </c>
      <c r="Q23" s="22">
        <f t="shared" si="11"/>
        <v>0</v>
      </c>
      <c r="R23" s="22">
        <f t="shared" si="12"/>
        <v>0</v>
      </c>
      <c r="S23" s="22"/>
      <c r="T23" s="22"/>
      <c r="U23" s="118"/>
      <c r="V23" s="22"/>
      <c r="W23" s="98"/>
      <c r="X23" s="98"/>
      <c r="Y23" s="123"/>
      <c r="Z23" s="125"/>
      <c r="AA23" s="22">
        <f t="shared" si="13"/>
        <v>1</v>
      </c>
      <c r="AB23" s="22">
        <f t="shared" si="14"/>
        <v>0</v>
      </c>
      <c r="AC23" s="119" t="str">
        <f t="shared" si="15"/>
        <v/>
      </c>
    </row>
    <row r="24" spans="1:29" s="120" customFormat="1" ht="37.5" customHeight="1" x14ac:dyDescent="0.3">
      <c r="A24" s="83">
        <v>15</v>
      </c>
      <c r="B24" s="135" t="str">
        <f>'Wettkampf 1'!B24</f>
        <v>Scholl Bruno</v>
      </c>
      <c r="C24" s="135" t="str">
        <f>'Wettkampf 1'!C24</f>
        <v>Sögel I</v>
      </c>
      <c r="D24" s="95"/>
      <c r="E24" s="50"/>
      <c r="F24" s="22">
        <f t="shared" si="0"/>
        <v>0</v>
      </c>
      <c r="G24" s="22">
        <f t="shared" si="1"/>
        <v>0</v>
      </c>
      <c r="H24" s="22">
        <f t="shared" si="2"/>
        <v>0</v>
      </c>
      <c r="I24" s="22">
        <f t="shared" si="3"/>
        <v>0</v>
      </c>
      <c r="J24" s="22">
        <f t="shared" si="4"/>
        <v>0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0</v>
      </c>
      <c r="O24" s="22">
        <f t="shared" si="9"/>
        <v>0</v>
      </c>
      <c r="P24" s="22">
        <f t="shared" si="10"/>
        <v>0</v>
      </c>
      <c r="Q24" s="22">
        <f t="shared" si="11"/>
        <v>0</v>
      </c>
      <c r="R24" s="22">
        <f t="shared" si="12"/>
        <v>0</v>
      </c>
      <c r="S24" s="22"/>
      <c r="T24" s="22"/>
      <c r="U24" s="118"/>
      <c r="V24" s="22"/>
      <c r="W24" s="98"/>
      <c r="X24" s="98"/>
      <c r="Y24" s="123"/>
      <c r="Z24" s="125"/>
      <c r="AA24" s="22">
        <f t="shared" si="13"/>
        <v>1</v>
      </c>
      <c r="AB24" s="22">
        <f t="shared" si="14"/>
        <v>0</v>
      </c>
      <c r="AC24" s="119" t="str">
        <f t="shared" si="15"/>
        <v/>
      </c>
    </row>
    <row r="25" spans="1:29" s="120" customFormat="1" ht="37.5" customHeight="1" x14ac:dyDescent="0.3">
      <c r="A25" s="83">
        <v>16</v>
      </c>
      <c r="B25" s="135" t="str">
        <f>'Wettkampf 1'!B25</f>
        <v>Barnowski Paul</v>
      </c>
      <c r="C25" s="135" t="str">
        <f>'Wettkampf 1'!C25</f>
        <v>Sögel I</v>
      </c>
      <c r="D25" s="95"/>
      <c r="E25" s="50"/>
      <c r="F25" s="22">
        <f t="shared" si="0"/>
        <v>0</v>
      </c>
      <c r="G25" s="22">
        <f t="shared" si="1"/>
        <v>0</v>
      </c>
      <c r="H25" s="22">
        <f t="shared" si="2"/>
        <v>0</v>
      </c>
      <c r="I25" s="22">
        <f t="shared" si="3"/>
        <v>0</v>
      </c>
      <c r="J25" s="22">
        <f t="shared" si="4"/>
        <v>0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0</v>
      </c>
      <c r="O25" s="22">
        <f t="shared" si="9"/>
        <v>0</v>
      </c>
      <c r="P25" s="22">
        <f t="shared" si="10"/>
        <v>0</v>
      </c>
      <c r="Q25" s="22">
        <f t="shared" si="11"/>
        <v>0</v>
      </c>
      <c r="R25" s="22">
        <f t="shared" si="12"/>
        <v>0</v>
      </c>
      <c r="S25" s="22"/>
      <c r="T25" s="22"/>
      <c r="U25" s="118"/>
      <c r="V25" s="22"/>
      <c r="W25" s="98"/>
      <c r="X25" s="98"/>
      <c r="Y25" s="123"/>
      <c r="Z25" s="125"/>
      <c r="AA25" s="22">
        <f t="shared" si="13"/>
        <v>1</v>
      </c>
      <c r="AB25" s="22">
        <f t="shared" si="14"/>
        <v>0</v>
      </c>
      <c r="AC25" s="119" t="str">
        <f t="shared" si="15"/>
        <v/>
      </c>
    </row>
    <row r="26" spans="1:29" s="120" customFormat="1" ht="37.5" customHeight="1" x14ac:dyDescent="0.3">
      <c r="A26" s="83">
        <v>17</v>
      </c>
      <c r="B26" s="135" t="str">
        <f>'Wettkampf 1'!B26</f>
        <v>Schütze 17</v>
      </c>
      <c r="C26" s="135" t="str">
        <f>'Wettkampf 1'!C26</f>
        <v>Sögel I</v>
      </c>
      <c r="D26" s="95"/>
      <c r="E26" s="50"/>
      <c r="F26" s="22">
        <f t="shared" si="0"/>
        <v>0</v>
      </c>
      <c r="G26" s="22">
        <f t="shared" si="1"/>
        <v>0</v>
      </c>
      <c r="H26" s="22">
        <f t="shared" si="2"/>
        <v>0</v>
      </c>
      <c r="I26" s="22">
        <f t="shared" si="3"/>
        <v>0</v>
      </c>
      <c r="J26" s="22">
        <f t="shared" si="4"/>
        <v>0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0</v>
      </c>
      <c r="O26" s="22">
        <f t="shared" si="9"/>
        <v>0</v>
      </c>
      <c r="P26" s="22">
        <f t="shared" si="10"/>
        <v>0</v>
      </c>
      <c r="Q26" s="22">
        <f t="shared" si="11"/>
        <v>0</v>
      </c>
      <c r="R26" s="22">
        <f t="shared" si="12"/>
        <v>0</v>
      </c>
      <c r="S26" s="22"/>
      <c r="T26" s="22"/>
      <c r="U26" s="118"/>
      <c r="V26" s="22"/>
      <c r="W26" s="98"/>
      <c r="X26" s="98"/>
      <c r="Y26" s="123"/>
      <c r="Z26" s="125"/>
      <c r="AA26" s="22">
        <f t="shared" si="13"/>
        <v>1</v>
      </c>
      <c r="AB26" s="22">
        <f t="shared" si="14"/>
        <v>0</v>
      </c>
      <c r="AC26" s="119" t="str">
        <f t="shared" si="15"/>
        <v/>
      </c>
    </row>
    <row r="27" spans="1:29" s="120" customFormat="1" ht="37.5" customHeight="1" x14ac:dyDescent="0.3">
      <c r="A27" s="83">
        <v>18</v>
      </c>
      <c r="B27" s="135" t="str">
        <f>'Wettkampf 1'!B27</f>
        <v>Schütze 18</v>
      </c>
      <c r="C27" s="135" t="str">
        <f>'Wettkampf 1'!C27</f>
        <v>Sögel I</v>
      </c>
      <c r="D27" s="95"/>
      <c r="E27" s="50"/>
      <c r="F27" s="22">
        <f t="shared" si="0"/>
        <v>0</v>
      </c>
      <c r="G27" s="22">
        <f t="shared" si="1"/>
        <v>0</v>
      </c>
      <c r="H27" s="22">
        <f t="shared" si="2"/>
        <v>0</v>
      </c>
      <c r="I27" s="22">
        <f t="shared" si="3"/>
        <v>0</v>
      </c>
      <c r="J27" s="22">
        <f t="shared" si="4"/>
        <v>0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0</v>
      </c>
      <c r="O27" s="22">
        <f t="shared" si="9"/>
        <v>0</v>
      </c>
      <c r="P27" s="22">
        <f t="shared" si="10"/>
        <v>0</v>
      </c>
      <c r="Q27" s="22">
        <f t="shared" si="11"/>
        <v>0</v>
      </c>
      <c r="R27" s="22">
        <f t="shared" si="12"/>
        <v>0</v>
      </c>
      <c r="S27" s="22"/>
      <c r="T27" s="22"/>
      <c r="U27" s="118"/>
      <c r="V27" s="22"/>
      <c r="W27" s="98"/>
      <c r="X27" s="98"/>
      <c r="Y27" s="123"/>
      <c r="Z27" s="125"/>
      <c r="AA27" s="22">
        <f t="shared" si="13"/>
        <v>1</v>
      </c>
      <c r="AB27" s="22">
        <f t="shared" si="14"/>
        <v>0</v>
      </c>
      <c r="AC27" s="119" t="str">
        <f t="shared" si="15"/>
        <v/>
      </c>
    </row>
    <row r="28" spans="1:29" s="120" customFormat="1" ht="37.5" customHeight="1" x14ac:dyDescent="0.3">
      <c r="A28" s="83">
        <v>19</v>
      </c>
      <c r="B28" s="135" t="str">
        <f>'Wettkampf 1'!B28</f>
        <v>Schütze 19</v>
      </c>
      <c r="C28" s="135" t="str">
        <f>'Wettkampf 1'!C28</f>
        <v>Verein IV</v>
      </c>
      <c r="D28" s="95"/>
      <c r="E28" s="50"/>
      <c r="F28" s="22">
        <f t="shared" si="0"/>
        <v>0</v>
      </c>
      <c r="G28" s="22">
        <f t="shared" si="1"/>
        <v>0</v>
      </c>
      <c r="H28" s="22">
        <f t="shared" si="2"/>
        <v>0</v>
      </c>
      <c r="I28" s="22">
        <f t="shared" si="3"/>
        <v>0</v>
      </c>
      <c r="J28" s="22">
        <f t="shared" si="4"/>
        <v>0</v>
      </c>
      <c r="K28" s="22">
        <f t="shared" si="5"/>
        <v>0</v>
      </c>
      <c r="L28" s="22">
        <f t="shared" si="6"/>
        <v>0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0</v>
      </c>
      <c r="Q28" s="22">
        <f t="shared" si="11"/>
        <v>0</v>
      </c>
      <c r="R28" s="22">
        <f t="shared" si="12"/>
        <v>0</v>
      </c>
      <c r="S28" s="22"/>
      <c r="T28" s="22"/>
      <c r="U28" s="118"/>
      <c r="V28" s="22"/>
      <c r="W28" s="98"/>
      <c r="X28" s="98"/>
      <c r="Y28" s="123"/>
      <c r="Z28" s="125"/>
      <c r="AA28" s="22">
        <f t="shared" si="13"/>
        <v>1</v>
      </c>
      <c r="AB28" s="22">
        <f t="shared" si="14"/>
        <v>0</v>
      </c>
      <c r="AC28" s="119" t="str">
        <f t="shared" si="15"/>
        <v/>
      </c>
    </row>
    <row r="29" spans="1:29" s="120" customFormat="1" ht="37.5" customHeight="1" x14ac:dyDescent="0.3">
      <c r="A29" s="83">
        <v>20</v>
      </c>
      <c r="B29" s="135" t="str">
        <f>'Wettkampf 1'!B29</f>
        <v>Schütze 20</v>
      </c>
      <c r="C29" s="135" t="str">
        <f>'Wettkampf 1'!C29</f>
        <v>Verein IV</v>
      </c>
      <c r="D29" s="95"/>
      <c r="E29" s="50"/>
      <c r="F29" s="22">
        <f t="shared" si="0"/>
        <v>0</v>
      </c>
      <c r="G29" s="22">
        <f t="shared" si="1"/>
        <v>0</v>
      </c>
      <c r="H29" s="22">
        <f t="shared" si="2"/>
        <v>0</v>
      </c>
      <c r="I29" s="22">
        <f t="shared" si="3"/>
        <v>0</v>
      </c>
      <c r="J29" s="22">
        <f t="shared" si="4"/>
        <v>0</v>
      </c>
      <c r="K29" s="22">
        <f t="shared" si="5"/>
        <v>0</v>
      </c>
      <c r="L29" s="22">
        <f t="shared" si="6"/>
        <v>0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0</v>
      </c>
      <c r="Q29" s="22">
        <f t="shared" si="11"/>
        <v>0</v>
      </c>
      <c r="R29" s="22">
        <f t="shared" si="12"/>
        <v>0</v>
      </c>
      <c r="S29" s="22"/>
      <c r="T29" s="22"/>
      <c r="U29" s="118"/>
      <c r="V29" s="22"/>
      <c r="W29" s="98"/>
      <c r="X29" s="98"/>
      <c r="Y29" s="123"/>
      <c r="Z29" s="125"/>
      <c r="AA29" s="22">
        <f t="shared" si="13"/>
        <v>1</v>
      </c>
      <c r="AB29" s="22">
        <f t="shared" si="14"/>
        <v>0</v>
      </c>
      <c r="AC29" s="119" t="str">
        <f t="shared" si="15"/>
        <v/>
      </c>
    </row>
    <row r="30" spans="1:29" s="120" customFormat="1" ht="37.5" customHeight="1" x14ac:dyDescent="0.3">
      <c r="A30" s="83">
        <v>21</v>
      </c>
      <c r="B30" s="135" t="str">
        <f>'Wettkampf 1'!B30</f>
        <v>Schütze 21</v>
      </c>
      <c r="C30" s="135" t="str">
        <f>'Wettkampf 1'!C30</f>
        <v>Verein IV</v>
      </c>
      <c r="D30" s="95"/>
      <c r="E30" s="50"/>
      <c r="F30" s="22">
        <f t="shared" si="0"/>
        <v>0</v>
      </c>
      <c r="G30" s="22">
        <f t="shared" si="1"/>
        <v>0</v>
      </c>
      <c r="H30" s="22">
        <f t="shared" si="2"/>
        <v>0</v>
      </c>
      <c r="I30" s="22">
        <f t="shared" si="3"/>
        <v>0</v>
      </c>
      <c r="J30" s="22">
        <f t="shared" si="4"/>
        <v>0</v>
      </c>
      <c r="K30" s="22">
        <f t="shared" si="5"/>
        <v>0</v>
      </c>
      <c r="L30" s="22">
        <f t="shared" si="6"/>
        <v>0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0</v>
      </c>
      <c r="Q30" s="22">
        <f t="shared" si="11"/>
        <v>0</v>
      </c>
      <c r="R30" s="22">
        <f t="shared" si="12"/>
        <v>0</v>
      </c>
      <c r="S30" s="22"/>
      <c r="T30" s="22"/>
      <c r="U30" s="118"/>
      <c r="V30" s="22"/>
      <c r="W30" s="98"/>
      <c r="X30" s="98"/>
      <c r="Y30" s="123"/>
      <c r="Z30" s="125"/>
      <c r="AA30" s="22">
        <f t="shared" si="13"/>
        <v>1</v>
      </c>
      <c r="AB30" s="22">
        <f t="shared" si="14"/>
        <v>0</v>
      </c>
      <c r="AC30" s="119" t="str">
        <f t="shared" si="15"/>
        <v/>
      </c>
    </row>
    <row r="31" spans="1:29" s="120" customFormat="1" ht="37.5" customHeight="1" x14ac:dyDescent="0.3">
      <c r="A31" s="83">
        <v>22</v>
      </c>
      <c r="B31" s="135" t="str">
        <f>'Wettkampf 1'!B31</f>
        <v>Schütze 22</v>
      </c>
      <c r="C31" s="135" t="str">
        <f>'Wettkampf 1'!C31</f>
        <v>Verein IV</v>
      </c>
      <c r="D31" s="95"/>
      <c r="E31" s="50"/>
      <c r="F31" s="22">
        <f t="shared" si="0"/>
        <v>0</v>
      </c>
      <c r="G31" s="22">
        <f t="shared" si="1"/>
        <v>0</v>
      </c>
      <c r="H31" s="22">
        <f t="shared" si="2"/>
        <v>0</v>
      </c>
      <c r="I31" s="22">
        <f t="shared" si="3"/>
        <v>0</v>
      </c>
      <c r="J31" s="22">
        <f t="shared" si="4"/>
        <v>0</v>
      </c>
      <c r="K31" s="22">
        <f t="shared" si="5"/>
        <v>0</v>
      </c>
      <c r="L31" s="22">
        <f t="shared" si="6"/>
        <v>0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0</v>
      </c>
      <c r="Q31" s="22">
        <f t="shared" si="11"/>
        <v>0</v>
      </c>
      <c r="R31" s="22">
        <f t="shared" si="12"/>
        <v>0</v>
      </c>
      <c r="S31" s="22"/>
      <c r="T31" s="22"/>
      <c r="U31" s="118"/>
      <c r="V31" s="22"/>
      <c r="W31" s="98"/>
      <c r="X31" s="98"/>
      <c r="Y31" s="123"/>
      <c r="Z31" s="125"/>
      <c r="AA31" s="22">
        <f t="shared" si="13"/>
        <v>1</v>
      </c>
      <c r="AB31" s="22">
        <f t="shared" si="14"/>
        <v>0</v>
      </c>
      <c r="AC31" s="119" t="str">
        <f t="shared" si="15"/>
        <v/>
      </c>
    </row>
    <row r="32" spans="1:29" s="120" customFormat="1" ht="37.5" customHeight="1" x14ac:dyDescent="0.3">
      <c r="A32" s="83">
        <v>23</v>
      </c>
      <c r="B32" s="135" t="str">
        <f>'Wettkampf 1'!B32</f>
        <v>Schütze 23</v>
      </c>
      <c r="C32" s="135" t="str">
        <f>'Wettkampf 1'!C32</f>
        <v>Verein IV</v>
      </c>
      <c r="D32" s="95"/>
      <c r="E32" s="50"/>
      <c r="F32" s="22">
        <f t="shared" si="0"/>
        <v>0</v>
      </c>
      <c r="G32" s="22">
        <f t="shared" si="1"/>
        <v>0</v>
      </c>
      <c r="H32" s="22">
        <f t="shared" si="2"/>
        <v>0</v>
      </c>
      <c r="I32" s="22">
        <f t="shared" si="3"/>
        <v>0</v>
      </c>
      <c r="J32" s="22">
        <f t="shared" si="4"/>
        <v>0</v>
      </c>
      <c r="K32" s="22">
        <f t="shared" si="5"/>
        <v>0</v>
      </c>
      <c r="L32" s="22">
        <f t="shared" si="6"/>
        <v>0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0</v>
      </c>
      <c r="Q32" s="22">
        <f t="shared" si="11"/>
        <v>0</v>
      </c>
      <c r="R32" s="22">
        <f t="shared" si="12"/>
        <v>0</v>
      </c>
      <c r="S32" s="22"/>
      <c r="T32" s="22"/>
      <c r="U32" s="118"/>
      <c r="V32" s="22"/>
      <c r="W32" s="98"/>
      <c r="X32" s="98"/>
      <c r="Y32" s="123"/>
      <c r="Z32" s="125"/>
      <c r="AA32" s="22">
        <f t="shared" si="13"/>
        <v>1</v>
      </c>
      <c r="AB32" s="22">
        <f t="shared" si="14"/>
        <v>0</v>
      </c>
      <c r="AC32" s="119" t="str">
        <f t="shared" si="15"/>
        <v/>
      </c>
    </row>
    <row r="33" spans="1:29" s="120" customFormat="1" ht="37.5" customHeight="1" x14ac:dyDescent="0.3">
      <c r="A33" s="83">
        <v>24</v>
      </c>
      <c r="B33" s="135" t="str">
        <f>'Wettkampf 1'!B33</f>
        <v>Schütze 24</v>
      </c>
      <c r="C33" s="135" t="str">
        <f>'Wettkampf 1'!C33</f>
        <v>Verein IV</v>
      </c>
      <c r="D33" s="95"/>
      <c r="E33" s="50"/>
      <c r="F33" s="22">
        <f t="shared" si="0"/>
        <v>0</v>
      </c>
      <c r="G33" s="22">
        <f t="shared" si="1"/>
        <v>0</v>
      </c>
      <c r="H33" s="22">
        <f t="shared" si="2"/>
        <v>0</v>
      </c>
      <c r="I33" s="22">
        <f t="shared" si="3"/>
        <v>0</v>
      </c>
      <c r="J33" s="22">
        <f t="shared" si="4"/>
        <v>0</v>
      </c>
      <c r="K33" s="22">
        <f t="shared" si="5"/>
        <v>0</v>
      </c>
      <c r="L33" s="22">
        <f t="shared" si="6"/>
        <v>0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0</v>
      </c>
      <c r="Q33" s="22">
        <f t="shared" si="11"/>
        <v>0</v>
      </c>
      <c r="R33" s="22">
        <f t="shared" si="12"/>
        <v>0</v>
      </c>
      <c r="S33" s="22"/>
      <c r="T33" s="22"/>
      <c r="U33" s="118"/>
      <c r="V33" s="22"/>
      <c r="W33" s="98"/>
      <c r="X33" s="98"/>
      <c r="Y33" s="123"/>
      <c r="Z33" s="125"/>
      <c r="AA33" s="22">
        <f t="shared" si="13"/>
        <v>1</v>
      </c>
      <c r="AB33" s="22">
        <f t="shared" si="14"/>
        <v>0</v>
      </c>
      <c r="AC33" s="119" t="str">
        <f t="shared" si="15"/>
        <v/>
      </c>
    </row>
    <row r="34" spans="1:29" s="120" customFormat="1" ht="37.5" customHeight="1" x14ac:dyDescent="0.3">
      <c r="A34" s="83">
        <v>25</v>
      </c>
      <c r="B34" s="135" t="str">
        <f>'Wettkampf 1'!B34</f>
        <v>Schütze 25</v>
      </c>
      <c r="C34" s="135" t="str">
        <f>'Wettkampf 1'!C34</f>
        <v>Verein V</v>
      </c>
      <c r="D34" s="95"/>
      <c r="E34" s="50"/>
      <c r="F34" s="22">
        <f t="shared" si="0"/>
        <v>0</v>
      </c>
      <c r="G34" s="22">
        <f t="shared" si="1"/>
        <v>0</v>
      </c>
      <c r="H34" s="22">
        <f t="shared" si="2"/>
        <v>0</v>
      </c>
      <c r="I34" s="22">
        <f t="shared" si="3"/>
        <v>0</v>
      </c>
      <c r="J34" s="22">
        <f t="shared" si="4"/>
        <v>0</v>
      </c>
      <c r="K34" s="22">
        <f t="shared" si="5"/>
        <v>0</v>
      </c>
      <c r="L34" s="22">
        <f t="shared" si="6"/>
        <v>0</v>
      </c>
      <c r="M34" s="22">
        <f t="shared" si="7"/>
        <v>0</v>
      </c>
      <c r="N34" s="22">
        <f t="shared" si="8"/>
        <v>0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0</v>
      </c>
      <c r="S34" s="22"/>
      <c r="T34" s="22"/>
      <c r="U34" s="118"/>
      <c r="V34" s="22"/>
      <c r="W34" s="98"/>
      <c r="X34" s="98"/>
      <c r="Y34" s="123"/>
      <c r="Z34" s="125"/>
      <c r="AA34" s="22">
        <f t="shared" si="13"/>
        <v>1</v>
      </c>
      <c r="AB34" s="22">
        <f t="shared" si="14"/>
        <v>0</v>
      </c>
      <c r="AC34" s="119" t="str">
        <f t="shared" si="15"/>
        <v/>
      </c>
    </row>
    <row r="35" spans="1:29" s="120" customFormat="1" ht="37.5" customHeight="1" x14ac:dyDescent="0.3">
      <c r="A35" s="83">
        <v>26</v>
      </c>
      <c r="B35" s="135" t="str">
        <f>'Wettkampf 1'!B35</f>
        <v>Schütze 26</v>
      </c>
      <c r="C35" s="135" t="str">
        <f>'Wettkampf 1'!C35</f>
        <v>Verein V</v>
      </c>
      <c r="D35" s="95"/>
      <c r="E35" s="50"/>
      <c r="F35" s="22">
        <f t="shared" si="0"/>
        <v>0</v>
      </c>
      <c r="G35" s="22">
        <f t="shared" si="1"/>
        <v>0</v>
      </c>
      <c r="H35" s="22">
        <f t="shared" si="2"/>
        <v>0</v>
      </c>
      <c r="I35" s="22">
        <f t="shared" si="3"/>
        <v>0</v>
      </c>
      <c r="J35" s="22">
        <f t="shared" si="4"/>
        <v>0</v>
      </c>
      <c r="K35" s="22">
        <f t="shared" si="5"/>
        <v>0</v>
      </c>
      <c r="L35" s="22">
        <f t="shared" si="6"/>
        <v>0</v>
      </c>
      <c r="M35" s="22">
        <f t="shared" si="7"/>
        <v>0</v>
      </c>
      <c r="N35" s="22">
        <f t="shared" si="8"/>
        <v>0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0</v>
      </c>
      <c r="S35" s="22"/>
      <c r="T35" s="22"/>
      <c r="U35" s="118"/>
      <c r="V35" s="22"/>
      <c r="W35" s="98"/>
      <c r="X35" s="98"/>
      <c r="Y35" s="123"/>
      <c r="Z35" s="125"/>
      <c r="AA35" s="22">
        <f t="shared" si="13"/>
        <v>1</v>
      </c>
      <c r="AB35" s="22">
        <f t="shared" si="14"/>
        <v>0</v>
      </c>
      <c r="AC35" s="119" t="str">
        <f t="shared" si="15"/>
        <v/>
      </c>
    </row>
    <row r="36" spans="1:29" s="120" customFormat="1" ht="37.5" customHeight="1" x14ac:dyDescent="0.3">
      <c r="A36" s="83">
        <v>27</v>
      </c>
      <c r="B36" s="135" t="str">
        <f>'Wettkampf 1'!B36</f>
        <v>Schütze 27</v>
      </c>
      <c r="C36" s="135" t="str">
        <f>'Wettkampf 1'!C36</f>
        <v>Verein V</v>
      </c>
      <c r="D36" s="95"/>
      <c r="E36" s="50"/>
      <c r="F36" s="22">
        <f t="shared" si="0"/>
        <v>0</v>
      </c>
      <c r="G36" s="22">
        <f t="shared" si="1"/>
        <v>0</v>
      </c>
      <c r="H36" s="22">
        <f t="shared" si="2"/>
        <v>0</v>
      </c>
      <c r="I36" s="22">
        <f t="shared" si="3"/>
        <v>0</v>
      </c>
      <c r="J36" s="22">
        <f t="shared" si="4"/>
        <v>0</v>
      </c>
      <c r="K36" s="22">
        <f t="shared" si="5"/>
        <v>0</v>
      </c>
      <c r="L36" s="22">
        <f t="shared" si="6"/>
        <v>0</v>
      </c>
      <c r="M36" s="22">
        <f t="shared" si="7"/>
        <v>0</v>
      </c>
      <c r="N36" s="22">
        <f t="shared" si="8"/>
        <v>0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0</v>
      </c>
      <c r="S36" s="22"/>
      <c r="T36" s="22"/>
      <c r="U36" s="118"/>
      <c r="V36" s="22"/>
      <c r="W36" s="98"/>
      <c r="X36" s="98"/>
      <c r="Y36" s="123"/>
      <c r="Z36" s="125"/>
      <c r="AA36" s="22">
        <f t="shared" si="13"/>
        <v>1</v>
      </c>
      <c r="AB36" s="22">
        <f t="shared" si="14"/>
        <v>0</v>
      </c>
      <c r="AC36" s="119" t="str">
        <f t="shared" si="15"/>
        <v/>
      </c>
    </row>
    <row r="37" spans="1:29" s="120" customFormat="1" ht="37.5" customHeight="1" x14ac:dyDescent="0.3">
      <c r="A37" s="83">
        <v>28</v>
      </c>
      <c r="B37" s="135" t="str">
        <f>'Wettkampf 1'!B37</f>
        <v>Schütze 28</v>
      </c>
      <c r="C37" s="135" t="str">
        <f>'Wettkampf 1'!C37</f>
        <v>Verein V</v>
      </c>
      <c r="D37" s="95"/>
      <c r="E37" s="50"/>
      <c r="F37" s="22">
        <f t="shared" si="0"/>
        <v>0</v>
      </c>
      <c r="G37" s="22">
        <f t="shared" si="1"/>
        <v>0</v>
      </c>
      <c r="H37" s="22">
        <f t="shared" si="2"/>
        <v>0</v>
      </c>
      <c r="I37" s="22">
        <f t="shared" si="3"/>
        <v>0</v>
      </c>
      <c r="J37" s="22">
        <f t="shared" si="4"/>
        <v>0</v>
      </c>
      <c r="K37" s="22">
        <f t="shared" si="5"/>
        <v>0</v>
      </c>
      <c r="L37" s="22">
        <f t="shared" si="6"/>
        <v>0</v>
      </c>
      <c r="M37" s="22">
        <f t="shared" si="7"/>
        <v>0</v>
      </c>
      <c r="N37" s="22">
        <f t="shared" si="8"/>
        <v>0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0</v>
      </c>
      <c r="S37" s="22"/>
      <c r="T37" s="22"/>
      <c r="U37" s="118"/>
      <c r="V37" s="22"/>
      <c r="W37" s="98"/>
      <c r="X37" s="98"/>
      <c r="Y37" s="123"/>
      <c r="Z37" s="125"/>
      <c r="AA37" s="22">
        <f t="shared" si="13"/>
        <v>1</v>
      </c>
      <c r="AB37" s="22">
        <f t="shared" si="14"/>
        <v>0</v>
      </c>
      <c r="AC37" s="119" t="str">
        <f t="shared" si="15"/>
        <v/>
      </c>
    </row>
    <row r="38" spans="1:29" s="120" customFormat="1" ht="37.5" customHeight="1" x14ac:dyDescent="0.3">
      <c r="A38" s="83">
        <v>29</v>
      </c>
      <c r="B38" s="135" t="str">
        <f>'Wettkampf 1'!B38</f>
        <v>Schütze 29</v>
      </c>
      <c r="C38" s="135" t="str">
        <f>'Wettkampf 1'!C38</f>
        <v>Verein V</v>
      </c>
      <c r="D38" s="95"/>
      <c r="E38" s="50"/>
      <c r="F38" s="22">
        <f t="shared" si="0"/>
        <v>0</v>
      </c>
      <c r="G38" s="22">
        <f t="shared" si="1"/>
        <v>0</v>
      </c>
      <c r="H38" s="22">
        <f t="shared" si="2"/>
        <v>0</v>
      </c>
      <c r="I38" s="22">
        <f t="shared" si="3"/>
        <v>0</v>
      </c>
      <c r="J38" s="22">
        <f t="shared" si="4"/>
        <v>0</v>
      </c>
      <c r="K38" s="22">
        <f t="shared" si="5"/>
        <v>0</v>
      </c>
      <c r="L38" s="22">
        <f t="shared" si="6"/>
        <v>0</v>
      </c>
      <c r="M38" s="22">
        <f t="shared" si="7"/>
        <v>0</v>
      </c>
      <c r="N38" s="22">
        <f t="shared" si="8"/>
        <v>0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0</v>
      </c>
      <c r="S38" s="22"/>
      <c r="T38" s="22"/>
      <c r="U38" s="118"/>
      <c r="V38" s="22"/>
      <c r="W38" s="98"/>
      <c r="X38" s="98"/>
      <c r="Y38" s="123"/>
      <c r="Z38" s="125"/>
      <c r="AA38" s="22">
        <f t="shared" si="13"/>
        <v>1</v>
      </c>
      <c r="AB38" s="22">
        <f t="shared" si="14"/>
        <v>0</v>
      </c>
      <c r="AC38" s="119" t="str">
        <f t="shared" si="15"/>
        <v/>
      </c>
    </row>
    <row r="39" spans="1:29" s="120" customFormat="1" ht="37.5" customHeight="1" x14ac:dyDescent="0.3">
      <c r="A39" s="83">
        <v>30</v>
      </c>
      <c r="B39" s="135" t="str">
        <f>'Wettkampf 1'!B39</f>
        <v>Schütze 30</v>
      </c>
      <c r="C39" s="135" t="str">
        <f>'Wettkampf 1'!C39</f>
        <v>Verein V</v>
      </c>
      <c r="D39" s="95"/>
      <c r="E39" s="50"/>
      <c r="F39" s="22">
        <f t="shared" si="0"/>
        <v>0</v>
      </c>
      <c r="G39" s="22">
        <f t="shared" si="1"/>
        <v>0</v>
      </c>
      <c r="H39" s="22">
        <f t="shared" si="2"/>
        <v>0</v>
      </c>
      <c r="I39" s="22">
        <f t="shared" si="3"/>
        <v>0</v>
      </c>
      <c r="J39" s="22">
        <f t="shared" si="4"/>
        <v>0</v>
      </c>
      <c r="K39" s="22">
        <f t="shared" si="5"/>
        <v>0</v>
      </c>
      <c r="L39" s="22">
        <f t="shared" si="6"/>
        <v>0</v>
      </c>
      <c r="M39" s="22">
        <f t="shared" si="7"/>
        <v>0</v>
      </c>
      <c r="N39" s="22">
        <f t="shared" si="8"/>
        <v>0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0</v>
      </c>
      <c r="S39" s="22"/>
      <c r="T39" s="22"/>
      <c r="U39" s="118"/>
      <c r="V39" s="22"/>
      <c r="W39" s="98"/>
      <c r="X39" s="98"/>
      <c r="Y39" s="123"/>
      <c r="Z39" s="125"/>
      <c r="AA39" s="22">
        <f t="shared" si="13"/>
        <v>1</v>
      </c>
      <c r="AB39" s="22">
        <f t="shared" si="14"/>
        <v>0</v>
      </c>
      <c r="AC39" s="119" t="str">
        <f t="shared" si="15"/>
        <v/>
      </c>
    </row>
    <row r="40" spans="1:29" s="120" customFormat="1" ht="37.5" customHeight="1" x14ac:dyDescent="0.3">
      <c r="A40" s="83">
        <v>31</v>
      </c>
      <c r="B40" s="135" t="str">
        <f>'Wettkampf 1'!B40</f>
        <v>Schütze 31</v>
      </c>
      <c r="C40" s="135" t="str">
        <f>'Wettkampf 1'!C40</f>
        <v>Verein VI</v>
      </c>
      <c r="D40" s="95"/>
      <c r="E40" s="50"/>
      <c r="F40" s="22">
        <f t="shared" si="0"/>
        <v>0</v>
      </c>
      <c r="G40" s="22">
        <f t="shared" si="1"/>
        <v>0</v>
      </c>
      <c r="H40" s="22">
        <f t="shared" si="2"/>
        <v>0</v>
      </c>
      <c r="I40" s="22">
        <f t="shared" si="3"/>
        <v>0</v>
      </c>
      <c r="J40" s="22">
        <f t="shared" si="4"/>
        <v>0</v>
      </c>
      <c r="K40" s="22">
        <f t="shared" si="5"/>
        <v>0</v>
      </c>
      <c r="L40" s="22">
        <f t="shared" si="6"/>
        <v>0</v>
      </c>
      <c r="M40" s="22">
        <f t="shared" si="7"/>
        <v>0</v>
      </c>
      <c r="N40" s="22">
        <f t="shared" si="8"/>
        <v>0</v>
      </c>
      <c r="O40" s="22">
        <f t="shared" si="9"/>
        <v>0</v>
      </c>
      <c r="P40" s="22">
        <f t="shared" si="10"/>
        <v>0</v>
      </c>
      <c r="Q40" s="22">
        <f t="shared" si="11"/>
        <v>0</v>
      </c>
      <c r="R40" s="22">
        <f t="shared" si="12"/>
        <v>1</v>
      </c>
      <c r="S40" s="22"/>
      <c r="T40" s="22"/>
      <c r="U40" s="118"/>
      <c r="V40" s="22"/>
      <c r="W40" s="98"/>
      <c r="X40" s="98"/>
      <c r="Y40" s="123"/>
      <c r="Z40" s="125"/>
      <c r="AA40" s="22">
        <f t="shared" si="13"/>
        <v>1</v>
      </c>
      <c r="AB40" s="22">
        <f t="shared" si="14"/>
        <v>0</v>
      </c>
      <c r="AC40" s="119" t="str">
        <f t="shared" si="15"/>
        <v/>
      </c>
    </row>
    <row r="41" spans="1:29" s="120" customFormat="1" ht="37.5" customHeight="1" x14ac:dyDescent="0.3">
      <c r="A41" s="83">
        <v>32</v>
      </c>
      <c r="B41" s="135" t="str">
        <f>'Wettkampf 1'!B41</f>
        <v>Schütze 32</v>
      </c>
      <c r="C41" s="135" t="str">
        <f>'Wettkampf 1'!C41</f>
        <v>Verein VI</v>
      </c>
      <c r="D41" s="95"/>
      <c r="E41" s="50"/>
      <c r="F41" s="22">
        <f t="shared" si="0"/>
        <v>0</v>
      </c>
      <c r="G41" s="22">
        <f t="shared" si="1"/>
        <v>0</v>
      </c>
      <c r="H41" s="22">
        <f t="shared" si="2"/>
        <v>0</v>
      </c>
      <c r="I41" s="22">
        <f t="shared" si="3"/>
        <v>0</v>
      </c>
      <c r="J41" s="22">
        <f t="shared" si="4"/>
        <v>0</v>
      </c>
      <c r="K41" s="22">
        <f t="shared" si="5"/>
        <v>0</v>
      </c>
      <c r="L41" s="22">
        <f t="shared" si="6"/>
        <v>0</v>
      </c>
      <c r="M41" s="22">
        <f t="shared" si="7"/>
        <v>0</v>
      </c>
      <c r="N41" s="22">
        <f t="shared" si="8"/>
        <v>0</v>
      </c>
      <c r="O41" s="22">
        <f t="shared" si="9"/>
        <v>0</v>
      </c>
      <c r="P41" s="22">
        <f t="shared" si="10"/>
        <v>0</v>
      </c>
      <c r="Q41" s="22">
        <f t="shared" si="11"/>
        <v>0</v>
      </c>
      <c r="R41" s="22">
        <f t="shared" si="12"/>
        <v>1</v>
      </c>
      <c r="S41" s="22"/>
      <c r="T41" s="22"/>
      <c r="U41" s="118"/>
      <c r="V41" s="22"/>
      <c r="W41" s="98"/>
      <c r="X41" s="98"/>
      <c r="Y41" s="123"/>
      <c r="Z41" s="125"/>
      <c r="AA41" s="22">
        <f t="shared" si="13"/>
        <v>1</v>
      </c>
      <c r="AB41" s="22">
        <f t="shared" si="14"/>
        <v>0</v>
      </c>
      <c r="AC41" s="119" t="str">
        <f t="shared" si="15"/>
        <v/>
      </c>
    </row>
    <row r="42" spans="1:29" s="120" customFormat="1" ht="37.5" customHeight="1" x14ac:dyDescent="0.3">
      <c r="A42" s="83">
        <v>33</v>
      </c>
      <c r="B42" s="135" t="str">
        <f>'Wettkampf 1'!B42</f>
        <v>Schütze 33</v>
      </c>
      <c r="C42" s="135" t="str">
        <f>'Wettkampf 1'!C42</f>
        <v>Verein VI</v>
      </c>
      <c r="D42" s="95"/>
      <c r="E42" s="50"/>
      <c r="F42" s="22">
        <f t="shared" si="0"/>
        <v>0</v>
      </c>
      <c r="G42" s="22">
        <f t="shared" si="1"/>
        <v>0</v>
      </c>
      <c r="H42" s="22">
        <f t="shared" si="2"/>
        <v>0</v>
      </c>
      <c r="I42" s="22">
        <f t="shared" si="3"/>
        <v>0</v>
      </c>
      <c r="J42" s="22">
        <f t="shared" si="4"/>
        <v>0</v>
      </c>
      <c r="K42" s="22">
        <f t="shared" si="5"/>
        <v>0</v>
      </c>
      <c r="L42" s="22">
        <f t="shared" si="6"/>
        <v>0</v>
      </c>
      <c r="M42" s="22">
        <f t="shared" si="7"/>
        <v>0</v>
      </c>
      <c r="N42" s="22">
        <f t="shared" si="8"/>
        <v>0</v>
      </c>
      <c r="O42" s="22">
        <f t="shared" si="9"/>
        <v>0</v>
      </c>
      <c r="P42" s="22">
        <f t="shared" si="10"/>
        <v>0</v>
      </c>
      <c r="Q42" s="22">
        <f t="shared" si="11"/>
        <v>0</v>
      </c>
      <c r="R42" s="22">
        <f t="shared" si="12"/>
        <v>1</v>
      </c>
      <c r="S42" s="22"/>
      <c r="T42" s="22"/>
      <c r="U42" s="118"/>
      <c r="V42" s="22"/>
      <c r="W42" s="98"/>
      <c r="X42" s="98"/>
      <c r="Y42" s="123"/>
      <c r="Z42" s="125"/>
      <c r="AA42" s="22">
        <f t="shared" si="13"/>
        <v>1</v>
      </c>
      <c r="AB42" s="22">
        <f t="shared" si="14"/>
        <v>0</v>
      </c>
      <c r="AC42" s="119" t="str">
        <f t="shared" si="15"/>
        <v/>
      </c>
    </row>
    <row r="43" spans="1:29" s="120" customFormat="1" ht="37.5" customHeight="1" x14ac:dyDescent="0.3">
      <c r="A43" s="83">
        <v>34</v>
      </c>
      <c r="B43" s="135" t="str">
        <f>'Wettkampf 1'!B43</f>
        <v>Schütze 34</v>
      </c>
      <c r="C43" s="135" t="str">
        <f>'Wettkampf 1'!C43</f>
        <v>Verein VI</v>
      </c>
      <c r="D43" s="95"/>
      <c r="E43" s="50"/>
      <c r="F43" s="22">
        <f t="shared" si="0"/>
        <v>0</v>
      </c>
      <c r="G43" s="22">
        <f t="shared" si="1"/>
        <v>0</v>
      </c>
      <c r="H43" s="22">
        <f t="shared" si="2"/>
        <v>0</v>
      </c>
      <c r="I43" s="22">
        <f t="shared" si="3"/>
        <v>0</v>
      </c>
      <c r="J43" s="22">
        <f t="shared" si="4"/>
        <v>0</v>
      </c>
      <c r="K43" s="22">
        <f t="shared" si="5"/>
        <v>0</v>
      </c>
      <c r="L43" s="22">
        <f t="shared" si="6"/>
        <v>0</v>
      </c>
      <c r="M43" s="22">
        <f t="shared" si="7"/>
        <v>0</v>
      </c>
      <c r="N43" s="22">
        <f t="shared" si="8"/>
        <v>0</v>
      </c>
      <c r="O43" s="22">
        <f t="shared" si="9"/>
        <v>0</v>
      </c>
      <c r="P43" s="22">
        <f t="shared" si="10"/>
        <v>0</v>
      </c>
      <c r="Q43" s="22">
        <f t="shared" si="11"/>
        <v>0</v>
      </c>
      <c r="R43" s="22">
        <f t="shared" si="12"/>
        <v>1</v>
      </c>
      <c r="S43" s="22"/>
      <c r="T43" s="22"/>
      <c r="U43" s="118"/>
      <c r="V43" s="22"/>
      <c r="W43" s="98"/>
      <c r="X43" s="98"/>
      <c r="Y43" s="123"/>
      <c r="Z43" s="125"/>
      <c r="AA43" s="22">
        <f t="shared" si="13"/>
        <v>1</v>
      </c>
      <c r="AB43" s="22">
        <f t="shared" si="14"/>
        <v>0</v>
      </c>
      <c r="AC43" s="119" t="str">
        <f t="shared" si="15"/>
        <v/>
      </c>
    </row>
    <row r="44" spans="1:29" s="120" customFormat="1" ht="37.5" customHeight="1" x14ac:dyDescent="0.3">
      <c r="A44" s="83">
        <v>35</v>
      </c>
      <c r="B44" s="135" t="str">
        <f>'Wettkampf 1'!B44</f>
        <v>Schütze 35</v>
      </c>
      <c r="C44" s="135" t="str">
        <f>'Wettkampf 1'!C44</f>
        <v>Verein VI</v>
      </c>
      <c r="D44" s="95"/>
      <c r="E44" s="50"/>
      <c r="F44" s="22">
        <f t="shared" si="0"/>
        <v>0</v>
      </c>
      <c r="G44" s="22">
        <f t="shared" si="1"/>
        <v>0</v>
      </c>
      <c r="H44" s="22">
        <f t="shared" si="2"/>
        <v>0</v>
      </c>
      <c r="I44" s="22">
        <f t="shared" si="3"/>
        <v>0</v>
      </c>
      <c r="J44" s="22">
        <f t="shared" si="4"/>
        <v>0</v>
      </c>
      <c r="K44" s="22">
        <f t="shared" si="5"/>
        <v>0</v>
      </c>
      <c r="L44" s="22">
        <f t="shared" si="6"/>
        <v>0</v>
      </c>
      <c r="M44" s="22">
        <f t="shared" si="7"/>
        <v>0</v>
      </c>
      <c r="N44" s="22">
        <f t="shared" si="8"/>
        <v>0</v>
      </c>
      <c r="O44" s="22">
        <f t="shared" si="9"/>
        <v>0</v>
      </c>
      <c r="P44" s="22">
        <f t="shared" si="10"/>
        <v>0</v>
      </c>
      <c r="Q44" s="22">
        <f t="shared" si="11"/>
        <v>0</v>
      </c>
      <c r="R44" s="22">
        <f t="shared" si="12"/>
        <v>1</v>
      </c>
      <c r="S44" s="22"/>
      <c r="T44" s="22"/>
      <c r="U44" s="118"/>
      <c r="V44" s="22"/>
      <c r="W44" s="98"/>
      <c r="X44" s="98"/>
      <c r="Y44" s="123"/>
      <c r="Z44" s="125"/>
      <c r="AA44" s="22">
        <f t="shared" si="13"/>
        <v>1</v>
      </c>
      <c r="AB44" s="22">
        <f t="shared" si="14"/>
        <v>0</v>
      </c>
      <c r="AC44" s="119" t="str">
        <f t="shared" si="15"/>
        <v/>
      </c>
    </row>
    <row r="45" spans="1:29" s="120" customFormat="1" ht="37.5" customHeight="1" thickBot="1" x14ac:dyDescent="0.35">
      <c r="A45" s="83">
        <v>36</v>
      </c>
      <c r="B45" s="135" t="str">
        <f>'Wettkampf 1'!B45</f>
        <v>Schütze 36</v>
      </c>
      <c r="C45" s="135" t="str">
        <f>'Wettkampf 1'!C45</f>
        <v>Verein VI</v>
      </c>
      <c r="D45" s="95"/>
      <c r="E45" s="50"/>
      <c r="F45" s="22">
        <f t="shared" si="0"/>
        <v>0</v>
      </c>
      <c r="G45" s="22">
        <f t="shared" si="1"/>
        <v>0</v>
      </c>
      <c r="H45" s="22">
        <f t="shared" si="2"/>
        <v>0</v>
      </c>
      <c r="I45" s="22">
        <f t="shared" si="3"/>
        <v>0</v>
      </c>
      <c r="J45" s="22">
        <f t="shared" si="4"/>
        <v>0</v>
      </c>
      <c r="K45" s="22">
        <f t="shared" si="5"/>
        <v>0</v>
      </c>
      <c r="L45" s="22">
        <f t="shared" si="6"/>
        <v>0</v>
      </c>
      <c r="M45" s="22">
        <f t="shared" si="7"/>
        <v>0</v>
      </c>
      <c r="N45" s="22">
        <f t="shared" si="8"/>
        <v>0</v>
      </c>
      <c r="O45" s="22">
        <f t="shared" si="9"/>
        <v>0</v>
      </c>
      <c r="P45" s="22">
        <f t="shared" si="10"/>
        <v>0</v>
      </c>
      <c r="Q45" s="22">
        <f t="shared" si="11"/>
        <v>0</v>
      </c>
      <c r="R45" s="22">
        <f t="shared" si="12"/>
        <v>1</v>
      </c>
      <c r="S45" s="22"/>
      <c r="T45" s="22"/>
      <c r="U45" s="118"/>
      <c r="V45" s="22"/>
      <c r="W45" s="98"/>
      <c r="X45" s="98"/>
      <c r="Y45" s="123"/>
      <c r="Z45" s="126"/>
      <c r="AA45" s="22">
        <f t="shared" si="13"/>
        <v>1</v>
      </c>
      <c r="AB45" s="22">
        <f t="shared" si="14"/>
        <v>0</v>
      </c>
      <c r="AC45" s="119" t="str">
        <f t="shared" si="15"/>
        <v/>
      </c>
    </row>
    <row r="46" spans="1:29" s="120" customFormat="1" ht="15" customHeight="1" x14ac:dyDescent="0.3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6</v>
      </c>
      <c r="I46" s="22">
        <f>LARGE(I10:I45,1)+LARGE(I10:I45,2)+LARGE(I10:I45,3)</f>
        <v>0</v>
      </c>
      <c r="J46" s="22">
        <f>SUM(J10:J45)</f>
        <v>6</v>
      </c>
      <c r="K46" s="22">
        <f>LARGE(K10:K45,1)+LARGE(K10:K45,2)+LARGE(K10:K45,3)</f>
        <v>0</v>
      </c>
      <c r="L46" s="22">
        <f>SUM(L10:L45)</f>
        <v>6</v>
      </c>
      <c r="M46" s="22">
        <f>LARGE(M10:M45,1)+LARGE(M10:M45,2)+LARGE(M10:M45,3)</f>
        <v>0</v>
      </c>
      <c r="N46" s="22">
        <f>SUM(N10:N45)</f>
        <v>6</v>
      </c>
      <c r="O46" s="22">
        <f>LARGE(O10:O45,1)+LARGE(O10:O45,2)+LARGE(O10:O45,3)</f>
        <v>0</v>
      </c>
      <c r="P46" s="22">
        <f>SUM(P10:P45)</f>
        <v>6</v>
      </c>
      <c r="Q46" s="22">
        <f>LARGE(Q10:Q45,1)+LARGE(Q10:Q45,2)+LARGE(Q10:Q45,3)</f>
        <v>0</v>
      </c>
      <c r="R46" s="22">
        <f>SUM(R10:S45)</f>
        <v>6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9"/>
    </row>
    <row r="47" spans="1:29" s="120" customFormat="1" ht="15" customHeight="1" x14ac:dyDescent="0.3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9"/>
    </row>
    <row r="48" spans="1:29" s="120" customFormat="1" ht="15" customHeight="1" x14ac:dyDescent="0.3">
      <c r="A48" s="22"/>
      <c r="B48" s="120" t="s">
        <v>60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9"/>
    </row>
    <row r="49" spans="2:30" s="46" customFormat="1" ht="15" customHeight="1" x14ac:dyDescent="0.3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9"/>
      <c r="AD49" s="120"/>
    </row>
    <row r="50" spans="2:30" s="46" customFormat="1" ht="15" customHeight="1" x14ac:dyDescent="0.3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9"/>
      <c r="AD50" s="120"/>
    </row>
    <row r="51" spans="2:30" s="46" customFormat="1" ht="15" customHeight="1" x14ac:dyDescent="0.3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9"/>
      <c r="AD51" s="120"/>
    </row>
    <row r="52" spans="2:30" s="46" customFormat="1" ht="15" customHeight="1" x14ac:dyDescent="0.3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9"/>
      <c r="AD52" s="120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W9:Z9"/>
    <mergeCell ref="D1:T1"/>
    <mergeCell ref="D2:T2"/>
    <mergeCell ref="Y1:Z1"/>
    <mergeCell ref="Y2:Z2"/>
    <mergeCell ref="Y5:Z5"/>
    <mergeCell ref="Y6:Z6"/>
    <mergeCell ref="Y7:Z7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D00-000000000000}">
      <formula1>NOT(ISBLANK($Y$7))</formula1>
    </dataValidation>
  </dataValidations>
  <pageMargins left="0.25" right="0.25" top="0.75" bottom="0.75" header="0.3" footer="0.3"/>
  <pageSetup paperSize="9" scale="56" fitToHeight="2" orientation="landscape" r:id="rId1"/>
  <rowBreaks count="1" manualBreakCount="1">
    <brk id="21" max="25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belle18">
    <pageSetUpPr fitToPage="1"/>
  </sheetPr>
  <dimension ref="A1:AD52"/>
  <sheetViews>
    <sheetView view="pageBreakPreview" zoomScale="60" workbookViewId="0">
      <selection activeCell="C17" sqref="C17"/>
    </sheetView>
  </sheetViews>
  <sheetFormatPr baseColWidth="10" defaultColWidth="22" defaultRowHeight="15" customHeight="1" x14ac:dyDescent="0.3"/>
  <cols>
    <col min="1" max="1" width="5" style="22" customWidth="1"/>
    <col min="2" max="3" width="39.6640625" style="22" customWidth="1"/>
    <col min="4" max="4" width="18" style="46" customWidth="1"/>
    <col min="5" max="5" width="11.6640625" style="22" customWidth="1"/>
    <col min="6" max="6" width="7" style="22" hidden="1" customWidth="1"/>
    <col min="7" max="7" width="8.88671875" style="22" hidden="1" customWidth="1"/>
    <col min="8" max="8" width="2.33203125" style="22" hidden="1" customWidth="1"/>
    <col min="9" max="9" width="8.88671875" style="22" hidden="1" customWidth="1"/>
    <col min="10" max="10" width="2.33203125" style="22" hidden="1" customWidth="1"/>
    <col min="11" max="11" width="8.88671875" style="22" hidden="1" customWidth="1"/>
    <col min="12" max="12" width="2.33203125" style="22" hidden="1" customWidth="1"/>
    <col min="13" max="13" width="8.88671875" style="22" hidden="1" customWidth="1"/>
    <col min="14" max="14" width="2.33203125" style="22" hidden="1" customWidth="1"/>
    <col min="15" max="15" width="8.88671875" style="22" hidden="1" customWidth="1"/>
    <col min="16" max="16" width="2.33203125" style="22" hidden="1" customWidth="1"/>
    <col min="17" max="17" width="8.88671875" style="22" hidden="1" customWidth="1"/>
    <col min="18" max="18" width="2.33203125" style="22" hidden="1" customWidth="1"/>
    <col min="19" max="19" width="22" style="22" hidden="1" customWidth="1"/>
    <col min="20" max="20" width="9.5546875" style="22" customWidth="1"/>
    <col min="21" max="21" width="21.109375" style="22" customWidth="1"/>
    <col min="22" max="22" width="5.5546875" style="22" customWidth="1"/>
    <col min="23" max="26" width="22.109375" style="22" customWidth="1"/>
    <col min="27" max="27" width="0" style="22" hidden="1" customWidth="1"/>
    <col min="28" max="28" width="22" style="22" hidden="1" customWidth="1"/>
    <col min="29" max="29" width="22" style="119" hidden="1" customWidth="1"/>
    <col min="30" max="30" width="22.109375" style="120" customWidth="1"/>
    <col min="31" max="31" width="19.109375" style="22" bestFit="1" customWidth="1"/>
    <col min="32" max="16384" width="22" style="22"/>
  </cols>
  <sheetData>
    <row r="1" spans="1:29" s="120" customFormat="1" ht="30.75" customHeight="1" x14ac:dyDescent="0.3">
      <c r="A1" s="83"/>
      <c r="B1" s="133" t="s">
        <v>47</v>
      </c>
      <c r="C1" s="142" t="s">
        <v>8</v>
      </c>
      <c r="D1" s="178" t="str">
        <f>Übersicht!K1</f>
        <v>2025/2026</v>
      </c>
      <c r="E1" s="178"/>
      <c r="F1" s="178"/>
      <c r="G1" s="178"/>
      <c r="H1" s="178"/>
      <c r="I1" s="178"/>
      <c r="J1" s="178"/>
      <c r="K1" s="178"/>
      <c r="L1" s="178"/>
      <c r="M1" s="178"/>
      <c r="N1" s="178"/>
      <c r="O1" s="178"/>
      <c r="P1" s="178"/>
      <c r="Q1" s="178"/>
      <c r="R1" s="178"/>
      <c r="S1" s="178"/>
      <c r="T1" s="178"/>
      <c r="U1" s="127"/>
      <c r="V1" s="127"/>
      <c r="W1" s="127"/>
      <c r="X1" s="137" t="s">
        <v>46</v>
      </c>
      <c r="Y1" s="178"/>
      <c r="Z1" s="178"/>
      <c r="AA1" s="22"/>
      <c r="AB1" s="22"/>
      <c r="AC1" s="119"/>
    </row>
    <row r="2" spans="1:29" s="120" customFormat="1" ht="30.75" customHeight="1" x14ac:dyDescent="0.3">
      <c r="A2" s="83">
        <v>1</v>
      </c>
      <c r="B2" s="135"/>
      <c r="C2" s="134"/>
      <c r="D2" s="178" t="s">
        <v>61</v>
      </c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178"/>
      <c r="R2" s="178"/>
      <c r="S2" s="178"/>
      <c r="T2" s="178"/>
      <c r="U2" s="127"/>
      <c r="V2" s="127"/>
      <c r="W2" s="127"/>
      <c r="X2" s="137" t="s">
        <v>31</v>
      </c>
      <c r="Y2" s="179"/>
      <c r="Z2" s="178"/>
      <c r="AA2" s="22"/>
      <c r="AB2" s="22"/>
      <c r="AC2" s="119"/>
    </row>
    <row r="3" spans="1:29" s="120" customFormat="1" ht="30.75" customHeight="1" x14ac:dyDescent="0.3">
      <c r="A3" s="83">
        <v>2</v>
      </c>
      <c r="B3" s="135"/>
      <c r="C3" s="128"/>
      <c r="D3" s="178"/>
      <c r="E3" s="178"/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8"/>
      <c r="Q3" s="178"/>
      <c r="R3" s="178"/>
      <c r="S3" s="178"/>
      <c r="T3" s="178"/>
      <c r="U3" s="127"/>
      <c r="V3" s="127"/>
      <c r="W3" s="127"/>
      <c r="X3" s="136"/>
      <c r="Y3" s="136"/>
      <c r="Z3" s="136"/>
      <c r="AA3" s="22"/>
      <c r="AB3" s="22"/>
      <c r="AC3" s="119"/>
    </row>
    <row r="4" spans="1:29" s="120" customFormat="1" ht="30.75" customHeight="1" x14ac:dyDescent="0.5">
      <c r="A4" s="83">
        <v>3</v>
      </c>
      <c r="B4" s="135"/>
      <c r="C4" s="128"/>
      <c r="D4" s="178"/>
      <c r="E4" s="178"/>
      <c r="F4" s="178"/>
      <c r="G4" s="178"/>
      <c r="H4" s="178"/>
      <c r="I4" s="178"/>
      <c r="J4" s="178"/>
      <c r="K4" s="178"/>
      <c r="L4" s="178"/>
      <c r="M4" s="178"/>
      <c r="N4" s="178"/>
      <c r="O4" s="178"/>
      <c r="P4" s="178"/>
      <c r="Q4" s="178"/>
      <c r="R4" s="178"/>
      <c r="S4" s="178"/>
      <c r="T4" s="178"/>
      <c r="U4" s="127"/>
      <c r="V4" s="127"/>
      <c r="W4" s="130"/>
      <c r="X4" s="136"/>
      <c r="Y4" s="136"/>
      <c r="Z4" s="138" t="s">
        <v>43</v>
      </c>
      <c r="AA4" s="22"/>
      <c r="AB4" s="22"/>
      <c r="AC4" s="119"/>
    </row>
    <row r="5" spans="1:29" s="120" customFormat="1" ht="30.75" customHeight="1" x14ac:dyDescent="0.5">
      <c r="A5" s="83">
        <v>4</v>
      </c>
      <c r="B5" s="135"/>
      <c r="C5" s="128"/>
      <c r="D5" s="143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5"/>
      <c r="U5" s="127"/>
      <c r="V5" s="127"/>
      <c r="W5" s="131"/>
      <c r="X5" s="138" t="s">
        <v>45</v>
      </c>
      <c r="Y5" s="180"/>
      <c r="Z5" s="181"/>
      <c r="AA5" s="121"/>
      <c r="AB5" s="22"/>
      <c r="AC5" s="119"/>
    </row>
    <row r="6" spans="1:29" s="120" customFormat="1" ht="30.75" customHeight="1" x14ac:dyDescent="0.5">
      <c r="A6" s="83">
        <v>5</v>
      </c>
      <c r="B6" s="135"/>
      <c r="C6" s="128"/>
      <c r="D6" s="143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5"/>
      <c r="U6" s="129"/>
      <c r="V6" s="129"/>
      <c r="W6" s="131"/>
      <c r="X6" s="138" t="s">
        <v>44</v>
      </c>
      <c r="Y6" s="180"/>
      <c r="Z6" s="181"/>
      <c r="AA6" s="121"/>
      <c r="AB6" s="22"/>
      <c r="AC6" s="119"/>
    </row>
    <row r="7" spans="1:29" s="120" customFormat="1" ht="30.75" customHeight="1" x14ac:dyDescent="0.3">
      <c r="A7" s="83">
        <v>6</v>
      </c>
      <c r="B7" s="135"/>
      <c r="C7" s="128"/>
      <c r="D7" s="146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8"/>
      <c r="U7" s="129"/>
      <c r="V7" s="129"/>
      <c r="W7" s="131"/>
      <c r="X7" s="137" t="s">
        <v>55</v>
      </c>
      <c r="Y7" s="180"/>
      <c r="Z7" s="181"/>
      <c r="AA7" s="121"/>
      <c r="AB7" s="22"/>
      <c r="AC7" s="119"/>
    </row>
    <row r="8" spans="1:29" s="120" customFormat="1" ht="15" customHeight="1" x14ac:dyDescent="0.3">
      <c r="A8" s="22"/>
      <c r="B8" s="127"/>
      <c r="C8" s="127"/>
      <c r="D8" s="132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31"/>
      <c r="X8" s="131"/>
      <c r="Y8" s="131"/>
      <c r="Z8" s="131"/>
      <c r="AA8" s="121"/>
      <c r="AB8" s="22"/>
      <c r="AC8" s="119"/>
    </row>
    <row r="9" spans="1:29" s="120" customFormat="1" ht="52.2" thickBot="1" x14ac:dyDescent="0.35">
      <c r="A9" s="133"/>
      <c r="B9" s="139" t="s">
        <v>58</v>
      </c>
      <c r="C9" s="139" t="s">
        <v>56</v>
      </c>
      <c r="D9" s="140" t="s">
        <v>59</v>
      </c>
      <c r="E9" s="139" t="s">
        <v>57</v>
      </c>
      <c r="F9" s="141"/>
      <c r="G9" s="141" t="s">
        <v>34</v>
      </c>
      <c r="H9" s="141"/>
      <c r="I9" s="141" t="s">
        <v>35</v>
      </c>
      <c r="J9" s="141"/>
      <c r="K9" s="141" t="s">
        <v>36</v>
      </c>
      <c r="L9" s="141"/>
      <c r="M9" s="141" t="s">
        <v>37</v>
      </c>
      <c r="N9" s="141"/>
      <c r="O9" s="141" t="s">
        <v>38</v>
      </c>
      <c r="P9" s="141"/>
      <c r="Q9" s="141" t="s">
        <v>39</v>
      </c>
      <c r="R9" s="141"/>
      <c r="S9" s="141"/>
      <c r="T9" s="141"/>
      <c r="U9" s="139" t="s">
        <v>62</v>
      </c>
      <c r="V9" s="141"/>
      <c r="W9" s="175" t="s">
        <v>32</v>
      </c>
      <c r="X9" s="176"/>
      <c r="Y9" s="176"/>
      <c r="Z9" s="177"/>
      <c r="AA9" s="22"/>
      <c r="AB9" s="22"/>
      <c r="AC9" s="119"/>
    </row>
    <row r="10" spans="1:29" s="120" customFormat="1" ht="37.5" customHeight="1" x14ac:dyDescent="0.3">
      <c r="A10" s="83">
        <v>1</v>
      </c>
      <c r="B10" s="83"/>
      <c r="C10" s="83"/>
      <c r="D10" s="95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1</v>
      </c>
      <c r="K10" s="22">
        <f>IF($C10=$B$4,F10,0)</f>
        <v>0</v>
      </c>
      <c r="L10" s="22">
        <f>(IF(AND($E10="",$C10=$B$4),1,0))</f>
        <v>1</v>
      </c>
      <c r="M10" s="22">
        <f>IF($C10=$B$5,F10,0)</f>
        <v>0</v>
      </c>
      <c r="N10" s="22">
        <f>(IF(AND($E10="",$C10=$B$5),1,0))</f>
        <v>1</v>
      </c>
      <c r="O10" s="22">
        <f>IF($C10=$B$6,F10,0)</f>
        <v>0</v>
      </c>
      <c r="P10" s="22">
        <f>(IF(AND($E10="",$C10=$B$6),1,0))</f>
        <v>1</v>
      </c>
      <c r="Q10" s="22">
        <f>IF($C10=$B$7,F10,0)</f>
        <v>0</v>
      </c>
      <c r="R10" s="22">
        <f>(IF(AND($E10="",$C10=$B$7),1,0))</f>
        <v>1</v>
      </c>
      <c r="S10" s="22"/>
      <c r="T10" s="22"/>
      <c r="U10" s="118"/>
      <c r="V10" s="22"/>
      <c r="W10" s="96"/>
      <c r="X10" s="96"/>
      <c r="Y10" s="122"/>
      <c r="Z10" s="124"/>
      <c r="AA10" s="22">
        <f>IF(Z10=D10,1,0)</f>
        <v>1</v>
      </c>
      <c r="AB10" s="22">
        <f>IF(Z10=0,0,1)</f>
        <v>0</v>
      </c>
      <c r="AC10" s="119" t="str">
        <f>IF(AA10+AB10=2,"Korrekt","")</f>
        <v/>
      </c>
    </row>
    <row r="11" spans="1:29" s="120" customFormat="1" ht="37.5" customHeight="1" x14ac:dyDescent="0.3">
      <c r="A11" s="83">
        <v>2</v>
      </c>
      <c r="B11" s="83"/>
      <c r="C11" s="83"/>
      <c r="D11" s="95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1</v>
      </c>
      <c r="K11" s="22">
        <f t="shared" ref="K11:K45" si="5">IF($C11=$B$4,F11,0)</f>
        <v>0</v>
      </c>
      <c r="L11" s="22">
        <f t="shared" ref="L11:L45" si="6">(IF(AND($E11="",$C11=$B$4),1,0))</f>
        <v>1</v>
      </c>
      <c r="M11" s="22">
        <f t="shared" ref="M11:M45" si="7">IF($C11=$B$5,F11,0)</f>
        <v>0</v>
      </c>
      <c r="N11" s="22">
        <f t="shared" ref="N11:N45" si="8">(IF(AND($E11="",$C11=$B$5),1,0))</f>
        <v>1</v>
      </c>
      <c r="O11" s="22">
        <f t="shared" ref="O11:O45" si="9">IF($C11=$B$6,F11,0)</f>
        <v>0</v>
      </c>
      <c r="P11" s="22">
        <f t="shared" ref="P11:P45" si="10">(IF(AND($E11="",$C11=$B$6),1,0))</f>
        <v>1</v>
      </c>
      <c r="Q11" s="22">
        <f t="shared" ref="Q11:Q45" si="11">IF($C11=$B$7,F11,0)</f>
        <v>0</v>
      </c>
      <c r="R11" s="22">
        <f t="shared" ref="R11:R45" si="12">(IF(AND($E11="",$C11=$B$7),1,0))</f>
        <v>1</v>
      </c>
      <c r="S11" s="22"/>
      <c r="T11" s="22"/>
      <c r="U11" s="118"/>
      <c r="V11" s="22"/>
      <c r="W11" s="98"/>
      <c r="X11" s="98"/>
      <c r="Y11" s="123"/>
      <c r="Z11" s="125"/>
      <c r="AA11" s="22">
        <f t="shared" ref="AA11:AA45" si="13">IF(Z11=D11,1,0)</f>
        <v>1</v>
      </c>
      <c r="AB11" s="22">
        <f t="shared" ref="AB11:AB45" si="14">IF(Z11=0,0,1)</f>
        <v>0</v>
      </c>
      <c r="AC11" s="119" t="str">
        <f t="shared" ref="AC11:AC45" si="15">IF(AA11+AB11=2,"Korrekt","")</f>
        <v/>
      </c>
    </row>
    <row r="12" spans="1:29" s="120" customFormat="1" ht="37.5" customHeight="1" x14ac:dyDescent="0.3">
      <c r="A12" s="83">
        <v>3</v>
      </c>
      <c r="B12" s="83"/>
      <c r="C12" s="83"/>
      <c r="D12" s="95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1</v>
      </c>
      <c r="K12" s="22">
        <f t="shared" si="5"/>
        <v>0</v>
      </c>
      <c r="L12" s="22">
        <f t="shared" si="6"/>
        <v>1</v>
      </c>
      <c r="M12" s="22">
        <f t="shared" si="7"/>
        <v>0</v>
      </c>
      <c r="N12" s="22">
        <f t="shared" si="8"/>
        <v>1</v>
      </c>
      <c r="O12" s="22">
        <f t="shared" si="9"/>
        <v>0</v>
      </c>
      <c r="P12" s="22">
        <f t="shared" si="10"/>
        <v>1</v>
      </c>
      <c r="Q12" s="22">
        <f t="shared" si="11"/>
        <v>0</v>
      </c>
      <c r="R12" s="22">
        <f t="shared" si="12"/>
        <v>1</v>
      </c>
      <c r="S12" s="22"/>
      <c r="T12" s="22"/>
      <c r="U12" s="118"/>
      <c r="V12" s="22"/>
      <c r="W12" s="98"/>
      <c r="X12" s="98"/>
      <c r="Y12" s="123"/>
      <c r="Z12" s="125"/>
      <c r="AA12" s="22">
        <f t="shared" si="13"/>
        <v>1</v>
      </c>
      <c r="AB12" s="22">
        <f t="shared" si="14"/>
        <v>0</v>
      </c>
      <c r="AC12" s="119" t="str">
        <f t="shared" si="15"/>
        <v/>
      </c>
    </row>
    <row r="13" spans="1:29" s="120" customFormat="1" ht="37.5" customHeight="1" x14ac:dyDescent="0.3">
      <c r="A13" s="83">
        <v>4</v>
      </c>
      <c r="B13" s="83"/>
      <c r="C13" s="83"/>
      <c r="D13" s="95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1</v>
      </c>
      <c r="K13" s="22">
        <f t="shared" si="5"/>
        <v>0</v>
      </c>
      <c r="L13" s="22">
        <f t="shared" si="6"/>
        <v>1</v>
      </c>
      <c r="M13" s="22">
        <f t="shared" si="7"/>
        <v>0</v>
      </c>
      <c r="N13" s="22">
        <f t="shared" si="8"/>
        <v>1</v>
      </c>
      <c r="O13" s="22">
        <f t="shared" si="9"/>
        <v>0</v>
      </c>
      <c r="P13" s="22">
        <f t="shared" si="10"/>
        <v>1</v>
      </c>
      <c r="Q13" s="22">
        <f t="shared" si="11"/>
        <v>0</v>
      </c>
      <c r="R13" s="22">
        <f t="shared" si="12"/>
        <v>1</v>
      </c>
      <c r="S13" s="22"/>
      <c r="T13" s="22"/>
      <c r="U13" s="118"/>
      <c r="V13" s="22"/>
      <c r="W13" s="98"/>
      <c r="X13" s="98"/>
      <c r="Y13" s="123"/>
      <c r="Z13" s="125"/>
      <c r="AA13" s="22">
        <f t="shared" si="13"/>
        <v>1</v>
      </c>
      <c r="AB13" s="22">
        <f t="shared" si="14"/>
        <v>0</v>
      </c>
      <c r="AC13" s="119" t="str">
        <f t="shared" si="15"/>
        <v/>
      </c>
    </row>
    <row r="14" spans="1:29" s="120" customFormat="1" ht="37.5" customHeight="1" x14ac:dyDescent="0.3">
      <c r="A14" s="83">
        <v>5</v>
      </c>
      <c r="B14" s="83"/>
      <c r="C14" s="83"/>
      <c r="D14" s="95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1</v>
      </c>
      <c r="K14" s="22">
        <f t="shared" si="5"/>
        <v>0</v>
      </c>
      <c r="L14" s="22">
        <f t="shared" si="6"/>
        <v>1</v>
      </c>
      <c r="M14" s="22">
        <f t="shared" si="7"/>
        <v>0</v>
      </c>
      <c r="N14" s="22">
        <f t="shared" si="8"/>
        <v>1</v>
      </c>
      <c r="O14" s="22">
        <f t="shared" si="9"/>
        <v>0</v>
      </c>
      <c r="P14" s="22">
        <f t="shared" si="10"/>
        <v>1</v>
      </c>
      <c r="Q14" s="22">
        <f t="shared" si="11"/>
        <v>0</v>
      </c>
      <c r="R14" s="22">
        <f t="shared" si="12"/>
        <v>1</v>
      </c>
      <c r="S14" s="22"/>
      <c r="T14" s="22"/>
      <c r="U14" s="118"/>
      <c r="V14" s="22"/>
      <c r="W14" s="98"/>
      <c r="X14" s="98"/>
      <c r="Y14" s="123"/>
      <c r="Z14" s="125"/>
      <c r="AA14" s="22">
        <f t="shared" si="13"/>
        <v>1</v>
      </c>
      <c r="AB14" s="22">
        <f t="shared" si="14"/>
        <v>0</v>
      </c>
      <c r="AC14" s="119" t="str">
        <f t="shared" si="15"/>
        <v/>
      </c>
    </row>
    <row r="15" spans="1:29" s="120" customFormat="1" ht="37.5" customHeight="1" x14ac:dyDescent="0.3">
      <c r="A15" s="83">
        <v>6</v>
      </c>
      <c r="B15" s="83"/>
      <c r="C15" s="83"/>
      <c r="D15" s="95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1</v>
      </c>
      <c r="K15" s="22">
        <f t="shared" si="5"/>
        <v>0</v>
      </c>
      <c r="L15" s="22">
        <f t="shared" si="6"/>
        <v>1</v>
      </c>
      <c r="M15" s="22">
        <f t="shared" si="7"/>
        <v>0</v>
      </c>
      <c r="N15" s="22">
        <f t="shared" si="8"/>
        <v>1</v>
      </c>
      <c r="O15" s="22">
        <f t="shared" si="9"/>
        <v>0</v>
      </c>
      <c r="P15" s="22">
        <f t="shared" si="10"/>
        <v>1</v>
      </c>
      <c r="Q15" s="22">
        <f t="shared" si="11"/>
        <v>0</v>
      </c>
      <c r="R15" s="22">
        <f t="shared" si="12"/>
        <v>1</v>
      </c>
      <c r="S15" s="22"/>
      <c r="T15" s="22"/>
      <c r="U15" s="118"/>
      <c r="V15" s="22"/>
      <c r="W15" s="98"/>
      <c r="X15" s="98"/>
      <c r="Y15" s="123"/>
      <c r="Z15" s="125"/>
      <c r="AA15" s="22">
        <f t="shared" si="13"/>
        <v>1</v>
      </c>
      <c r="AB15" s="22">
        <f t="shared" si="14"/>
        <v>0</v>
      </c>
      <c r="AC15" s="119" t="str">
        <f t="shared" si="15"/>
        <v/>
      </c>
    </row>
    <row r="16" spans="1:29" s="120" customFormat="1" ht="37.5" customHeight="1" x14ac:dyDescent="0.3">
      <c r="A16" s="83">
        <v>7</v>
      </c>
      <c r="B16" s="83"/>
      <c r="C16" s="83"/>
      <c r="D16" s="95"/>
      <c r="E16" s="50"/>
      <c r="F16" s="22">
        <f t="shared" si="0"/>
        <v>0</v>
      </c>
      <c r="G16" s="22">
        <f t="shared" si="1"/>
        <v>0</v>
      </c>
      <c r="H16" s="22">
        <f t="shared" si="2"/>
        <v>1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1</v>
      </c>
      <c r="M16" s="22">
        <f t="shared" si="7"/>
        <v>0</v>
      </c>
      <c r="N16" s="22">
        <f t="shared" si="8"/>
        <v>1</v>
      </c>
      <c r="O16" s="22">
        <f t="shared" si="9"/>
        <v>0</v>
      </c>
      <c r="P16" s="22">
        <f t="shared" si="10"/>
        <v>1</v>
      </c>
      <c r="Q16" s="22">
        <f t="shared" si="11"/>
        <v>0</v>
      </c>
      <c r="R16" s="22">
        <f t="shared" si="12"/>
        <v>1</v>
      </c>
      <c r="S16" s="22"/>
      <c r="T16" s="22"/>
      <c r="U16" s="118"/>
      <c r="V16" s="22"/>
      <c r="W16" s="98"/>
      <c r="X16" s="98"/>
      <c r="Y16" s="123"/>
      <c r="Z16" s="125"/>
      <c r="AA16" s="22">
        <f t="shared" si="13"/>
        <v>1</v>
      </c>
      <c r="AB16" s="22">
        <f t="shared" si="14"/>
        <v>0</v>
      </c>
      <c r="AC16" s="119" t="str">
        <f t="shared" si="15"/>
        <v/>
      </c>
    </row>
    <row r="17" spans="1:29" s="120" customFormat="1" ht="37.5" customHeight="1" x14ac:dyDescent="0.3">
      <c r="A17" s="83">
        <v>8</v>
      </c>
      <c r="B17" s="83"/>
      <c r="C17" s="83"/>
      <c r="D17" s="95"/>
      <c r="E17" s="50"/>
      <c r="F17" s="22">
        <f t="shared" si="0"/>
        <v>0</v>
      </c>
      <c r="G17" s="22">
        <f t="shared" si="1"/>
        <v>0</v>
      </c>
      <c r="H17" s="22">
        <f t="shared" si="2"/>
        <v>1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1</v>
      </c>
      <c r="M17" s="22">
        <f t="shared" si="7"/>
        <v>0</v>
      </c>
      <c r="N17" s="22">
        <f t="shared" si="8"/>
        <v>1</v>
      </c>
      <c r="O17" s="22">
        <f t="shared" si="9"/>
        <v>0</v>
      </c>
      <c r="P17" s="22">
        <f t="shared" si="10"/>
        <v>1</v>
      </c>
      <c r="Q17" s="22">
        <f t="shared" si="11"/>
        <v>0</v>
      </c>
      <c r="R17" s="22">
        <f t="shared" si="12"/>
        <v>1</v>
      </c>
      <c r="S17" s="22"/>
      <c r="T17" s="22"/>
      <c r="U17" s="118"/>
      <c r="V17" s="22"/>
      <c r="W17" s="98"/>
      <c r="X17" s="98"/>
      <c r="Y17" s="123"/>
      <c r="Z17" s="125"/>
      <c r="AA17" s="22">
        <f t="shared" si="13"/>
        <v>1</v>
      </c>
      <c r="AB17" s="22">
        <f t="shared" si="14"/>
        <v>0</v>
      </c>
      <c r="AC17" s="119" t="str">
        <f t="shared" si="15"/>
        <v/>
      </c>
    </row>
    <row r="18" spans="1:29" s="120" customFormat="1" ht="37.5" customHeight="1" x14ac:dyDescent="0.3">
      <c r="A18" s="83">
        <v>9</v>
      </c>
      <c r="B18" s="83"/>
      <c r="C18" s="83"/>
      <c r="D18" s="95"/>
      <c r="E18" s="50"/>
      <c r="F18" s="22">
        <f t="shared" si="0"/>
        <v>0</v>
      </c>
      <c r="G18" s="22">
        <f t="shared" si="1"/>
        <v>0</v>
      </c>
      <c r="H18" s="22">
        <f t="shared" si="2"/>
        <v>1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1</v>
      </c>
      <c r="M18" s="22">
        <f t="shared" si="7"/>
        <v>0</v>
      </c>
      <c r="N18" s="22">
        <f t="shared" si="8"/>
        <v>1</v>
      </c>
      <c r="O18" s="22">
        <f t="shared" si="9"/>
        <v>0</v>
      </c>
      <c r="P18" s="22">
        <f t="shared" si="10"/>
        <v>1</v>
      </c>
      <c r="Q18" s="22">
        <f t="shared" si="11"/>
        <v>0</v>
      </c>
      <c r="R18" s="22">
        <f t="shared" si="12"/>
        <v>1</v>
      </c>
      <c r="S18" s="22"/>
      <c r="T18" s="22"/>
      <c r="U18" s="118"/>
      <c r="V18" s="22"/>
      <c r="W18" s="98"/>
      <c r="X18" s="98"/>
      <c r="Y18" s="123"/>
      <c r="Z18" s="125"/>
      <c r="AA18" s="22">
        <f t="shared" si="13"/>
        <v>1</v>
      </c>
      <c r="AB18" s="22">
        <f t="shared" si="14"/>
        <v>0</v>
      </c>
      <c r="AC18" s="119" t="str">
        <f t="shared" si="15"/>
        <v/>
      </c>
    </row>
    <row r="19" spans="1:29" s="120" customFormat="1" ht="37.5" customHeight="1" x14ac:dyDescent="0.3">
      <c r="A19" s="83">
        <v>10</v>
      </c>
      <c r="B19" s="83"/>
      <c r="C19" s="83"/>
      <c r="D19" s="95"/>
      <c r="E19" s="50"/>
      <c r="F19" s="22">
        <f t="shared" si="0"/>
        <v>0</v>
      </c>
      <c r="G19" s="22">
        <f t="shared" si="1"/>
        <v>0</v>
      </c>
      <c r="H19" s="22">
        <f t="shared" si="2"/>
        <v>1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1</v>
      </c>
      <c r="M19" s="22">
        <f t="shared" si="7"/>
        <v>0</v>
      </c>
      <c r="N19" s="22">
        <f t="shared" si="8"/>
        <v>1</v>
      </c>
      <c r="O19" s="22">
        <f t="shared" si="9"/>
        <v>0</v>
      </c>
      <c r="P19" s="22">
        <f t="shared" si="10"/>
        <v>1</v>
      </c>
      <c r="Q19" s="22">
        <f t="shared" si="11"/>
        <v>0</v>
      </c>
      <c r="R19" s="22">
        <f t="shared" si="12"/>
        <v>1</v>
      </c>
      <c r="S19" s="22"/>
      <c r="T19" s="22"/>
      <c r="U19" s="118"/>
      <c r="V19" s="22"/>
      <c r="W19" s="98"/>
      <c r="X19" s="98"/>
      <c r="Y19" s="123"/>
      <c r="Z19" s="125"/>
      <c r="AA19" s="22">
        <f t="shared" si="13"/>
        <v>1</v>
      </c>
      <c r="AB19" s="22">
        <f t="shared" si="14"/>
        <v>0</v>
      </c>
      <c r="AC19" s="119" t="str">
        <f t="shared" si="15"/>
        <v/>
      </c>
    </row>
    <row r="20" spans="1:29" s="120" customFormat="1" ht="37.5" customHeight="1" x14ac:dyDescent="0.3">
      <c r="A20" s="83">
        <v>11</v>
      </c>
      <c r="B20" s="83"/>
      <c r="C20" s="83"/>
      <c r="D20" s="95"/>
      <c r="E20" s="50"/>
      <c r="F20" s="22">
        <f t="shared" si="0"/>
        <v>0</v>
      </c>
      <c r="G20" s="22">
        <f t="shared" si="1"/>
        <v>0</v>
      </c>
      <c r="H20" s="22">
        <f t="shared" si="2"/>
        <v>1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1</v>
      </c>
      <c r="M20" s="22">
        <f t="shared" si="7"/>
        <v>0</v>
      </c>
      <c r="N20" s="22">
        <f t="shared" si="8"/>
        <v>1</v>
      </c>
      <c r="O20" s="22">
        <f t="shared" si="9"/>
        <v>0</v>
      </c>
      <c r="P20" s="22">
        <f t="shared" si="10"/>
        <v>1</v>
      </c>
      <c r="Q20" s="22">
        <f t="shared" si="11"/>
        <v>0</v>
      </c>
      <c r="R20" s="22">
        <f t="shared" si="12"/>
        <v>1</v>
      </c>
      <c r="S20" s="22"/>
      <c r="T20" s="22"/>
      <c r="U20" s="118"/>
      <c r="V20" s="22"/>
      <c r="W20" s="98"/>
      <c r="X20" s="98"/>
      <c r="Y20" s="123"/>
      <c r="Z20" s="125"/>
      <c r="AA20" s="22">
        <f t="shared" si="13"/>
        <v>1</v>
      </c>
      <c r="AB20" s="22">
        <f t="shared" si="14"/>
        <v>0</v>
      </c>
      <c r="AC20" s="119" t="str">
        <f t="shared" si="15"/>
        <v/>
      </c>
    </row>
    <row r="21" spans="1:29" s="120" customFormat="1" ht="37.5" customHeight="1" x14ac:dyDescent="0.3">
      <c r="A21" s="83">
        <v>12</v>
      </c>
      <c r="B21" s="83"/>
      <c r="C21" s="83"/>
      <c r="D21" s="95"/>
      <c r="E21" s="50"/>
      <c r="F21" s="22">
        <f t="shared" si="0"/>
        <v>0</v>
      </c>
      <c r="G21" s="22">
        <f t="shared" si="1"/>
        <v>0</v>
      </c>
      <c r="H21" s="22">
        <f t="shared" si="2"/>
        <v>1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1</v>
      </c>
      <c r="M21" s="22">
        <f t="shared" si="7"/>
        <v>0</v>
      </c>
      <c r="N21" s="22">
        <f t="shared" si="8"/>
        <v>1</v>
      </c>
      <c r="O21" s="22">
        <f t="shared" si="9"/>
        <v>0</v>
      </c>
      <c r="P21" s="22">
        <f t="shared" si="10"/>
        <v>1</v>
      </c>
      <c r="Q21" s="22">
        <f t="shared" si="11"/>
        <v>0</v>
      </c>
      <c r="R21" s="22">
        <f t="shared" si="12"/>
        <v>1</v>
      </c>
      <c r="S21" s="22"/>
      <c r="T21" s="22"/>
      <c r="U21" s="118"/>
      <c r="V21" s="22"/>
      <c r="W21" s="98"/>
      <c r="X21" s="98"/>
      <c r="Y21" s="123"/>
      <c r="Z21" s="125"/>
      <c r="AA21" s="22">
        <f t="shared" si="13"/>
        <v>1</v>
      </c>
      <c r="AB21" s="22">
        <f t="shared" si="14"/>
        <v>0</v>
      </c>
      <c r="AC21" s="119" t="str">
        <f t="shared" si="15"/>
        <v/>
      </c>
    </row>
    <row r="22" spans="1:29" s="120" customFormat="1" ht="37.5" customHeight="1" x14ac:dyDescent="0.3">
      <c r="A22" s="83">
        <v>13</v>
      </c>
      <c r="B22" s="83"/>
      <c r="C22" s="83"/>
      <c r="D22" s="95"/>
      <c r="E22" s="50"/>
      <c r="F22" s="22">
        <f t="shared" si="0"/>
        <v>0</v>
      </c>
      <c r="G22" s="22">
        <f t="shared" si="1"/>
        <v>0</v>
      </c>
      <c r="H22" s="22">
        <f t="shared" si="2"/>
        <v>1</v>
      </c>
      <c r="I22" s="22">
        <f t="shared" si="3"/>
        <v>0</v>
      </c>
      <c r="J22" s="22">
        <f t="shared" si="4"/>
        <v>1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1</v>
      </c>
      <c r="O22" s="22">
        <f t="shared" si="9"/>
        <v>0</v>
      </c>
      <c r="P22" s="22">
        <f t="shared" si="10"/>
        <v>1</v>
      </c>
      <c r="Q22" s="22">
        <f t="shared" si="11"/>
        <v>0</v>
      </c>
      <c r="R22" s="22">
        <f t="shared" si="12"/>
        <v>1</v>
      </c>
      <c r="S22" s="22"/>
      <c r="T22" s="22"/>
      <c r="U22" s="118"/>
      <c r="V22" s="22"/>
      <c r="W22" s="98"/>
      <c r="X22" s="98"/>
      <c r="Y22" s="123"/>
      <c r="Z22" s="125"/>
      <c r="AA22" s="22">
        <f t="shared" si="13"/>
        <v>1</v>
      </c>
      <c r="AB22" s="22">
        <f t="shared" si="14"/>
        <v>0</v>
      </c>
      <c r="AC22" s="119" t="str">
        <f t="shared" si="15"/>
        <v/>
      </c>
    </row>
    <row r="23" spans="1:29" s="120" customFormat="1" ht="37.5" customHeight="1" x14ac:dyDescent="0.3">
      <c r="A23" s="83">
        <v>14</v>
      </c>
      <c r="B23" s="83"/>
      <c r="C23" s="83"/>
      <c r="D23" s="95"/>
      <c r="E23" s="50"/>
      <c r="F23" s="22">
        <f t="shared" si="0"/>
        <v>0</v>
      </c>
      <c r="G23" s="22">
        <f t="shared" si="1"/>
        <v>0</v>
      </c>
      <c r="H23" s="22">
        <f t="shared" si="2"/>
        <v>1</v>
      </c>
      <c r="I23" s="22">
        <f t="shared" si="3"/>
        <v>0</v>
      </c>
      <c r="J23" s="22">
        <f t="shared" si="4"/>
        <v>1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1</v>
      </c>
      <c r="O23" s="22">
        <f t="shared" si="9"/>
        <v>0</v>
      </c>
      <c r="P23" s="22">
        <f t="shared" si="10"/>
        <v>1</v>
      </c>
      <c r="Q23" s="22">
        <f t="shared" si="11"/>
        <v>0</v>
      </c>
      <c r="R23" s="22">
        <f t="shared" si="12"/>
        <v>1</v>
      </c>
      <c r="S23" s="22"/>
      <c r="T23" s="22"/>
      <c r="U23" s="118"/>
      <c r="V23" s="22"/>
      <c r="W23" s="98"/>
      <c r="X23" s="98"/>
      <c r="Y23" s="123"/>
      <c r="Z23" s="125"/>
      <c r="AA23" s="22">
        <f t="shared" si="13"/>
        <v>1</v>
      </c>
      <c r="AB23" s="22">
        <f t="shared" si="14"/>
        <v>0</v>
      </c>
      <c r="AC23" s="119" t="str">
        <f t="shared" si="15"/>
        <v/>
      </c>
    </row>
    <row r="24" spans="1:29" s="120" customFormat="1" ht="37.5" customHeight="1" x14ac:dyDescent="0.3">
      <c r="A24" s="83">
        <v>15</v>
      </c>
      <c r="B24" s="83"/>
      <c r="C24" s="83"/>
      <c r="D24" s="95"/>
      <c r="E24" s="50"/>
      <c r="F24" s="22">
        <f t="shared" si="0"/>
        <v>0</v>
      </c>
      <c r="G24" s="22">
        <f t="shared" si="1"/>
        <v>0</v>
      </c>
      <c r="H24" s="22">
        <f t="shared" si="2"/>
        <v>1</v>
      </c>
      <c r="I24" s="22">
        <f t="shared" si="3"/>
        <v>0</v>
      </c>
      <c r="J24" s="22">
        <f t="shared" si="4"/>
        <v>1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1</v>
      </c>
      <c r="O24" s="22">
        <f t="shared" si="9"/>
        <v>0</v>
      </c>
      <c r="P24" s="22">
        <f t="shared" si="10"/>
        <v>1</v>
      </c>
      <c r="Q24" s="22">
        <f t="shared" si="11"/>
        <v>0</v>
      </c>
      <c r="R24" s="22">
        <f t="shared" si="12"/>
        <v>1</v>
      </c>
      <c r="S24" s="22"/>
      <c r="T24" s="22"/>
      <c r="U24" s="118"/>
      <c r="V24" s="22"/>
      <c r="W24" s="98"/>
      <c r="X24" s="98"/>
      <c r="Y24" s="123"/>
      <c r="Z24" s="125"/>
      <c r="AA24" s="22">
        <f t="shared" si="13"/>
        <v>1</v>
      </c>
      <c r="AB24" s="22">
        <f t="shared" si="14"/>
        <v>0</v>
      </c>
      <c r="AC24" s="119" t="str">
        <f t="shared" si="15"/>
        <v/>
      </c>
    </row>
    <row r="25" spans="1:29" s="120" customFormat="1" ht="37.5" customHeight="1" x14ac:dyDescent="0.3">
      <c r="A25" s="83">
        <v>16</v>
      </c>
      <c r="B25" s="83"/>
      <c r="C25" s="83"/>
      <c r="D25" s="95"/>
      <c r="E25" s="50"/>
      <c r="F25" s="22">
        <f t="shared" si="0"/>
        <v>0</v>
      </c>
      <c r="G25" s="22">
        <f t="shared" si="1"/>
        <v>0</v>
      </c>
      <c r="H25" s="22">
        <f t="shared" si="2"/>
        <v>1</v>
      </c>
      <c r="I25" s="22">
        <f t="shared" si="3"/>
        <v>0</v>
      </c>
      <c r="J25" s="22">
        <f t="shared" si="4"/>
        <v>1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1</v>
      </c>
      <c r="O25" s="22">
        <f t="shared" si="9"/>
        <v>0</v>
      </c>
      <c r="P25" s="22">
        <f t="shared" si="10"/>
        <v>1</v>
      </c>
      <c r="Q25" s="22">
        <f t="shared" si="11"/>
        <v>0</v>
      </c>
      <c r="R25" s="22">
        <f t="shared" si="12"/>
        <v>1</v>
      </c>
      <c r="S25" s="22"/>
      <c r="T25" s="22"/>
      <c r="U25" s="118"/>
      <c r="V25" s="22"/>
      <c r="W25" s="98"/>
      <c r="X25" s="98"/>
      <c r="Y25" s="123"/>
      <c r="Z25" s="125"/>
      <c r="AA25" s="22">
        <f t="shared" si="13"/>
        <v>1</v>
      </c>
      <c r="AB25" s="22">
        <f t="shared" si="14"/>
        <v>0</v>
      </c>
      <c r="AC25" s="119" t="str">
        <f t="shared" si="15"/>
        <v/>
      </c>
    </row>
    <row r="26" spans="1:29" s="120" customFormat="1" ht="37.5" customHeight="1" x14ac:dyDescent="0.3">
      <c r="A26" s="83">
        <v>17</v>
      </c>
      <c r="B26" s="83"/>
      <c r="C26" s="83"/>
      <c r="D26" s="95"/>
      <c r="E26" s="50"/>
      <c r="F26" s="22">
        <f t="shared" si="0"/>
        <v>0</v>
      </c>
      <c r="G26" s="22">
        <f t="shared" si="1"/>
        <v>0</v>
      </c>
      <c r="H26" s="22">
        <f t="shared" si="2"/>
        <v>1</v>
      </c>
      <c r="I26" s="22">
        <f t="shared" si="3"/>
        <v>0</v>
      </c>
      <c r="J26" s="22">
        <f t="shared" si="4"/>
        <v>1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1</v>
      </c>
      <c r="O26" s="22">
        <f t="shared" si="9"/>
        <v>0</v>
      </c>
      <c r="P26" s="22">
        <f t="shared" si="10"/>
        <v>1</v>
      </c>
      <c r="Q26" s="22">
        <f t="shared" si="11"/>
        <v>0</v>
      </c>
      <c r="R26" s="22">
        <f t="shared" si="12"/>
        <v>1</v>
      </c>
      <c r="S26" s="22"/>
      <c r="T26" s="22"/>
      <c r="U26" s="118"/>
      <c r="V26" s="22"/>
      <c r="W26" s="98"/>
      <c r="X26" s="98"/>
      <c r="Y26" s="123"/>
      <c r="Z26" s="125"/>
      <c r="AA26" s="22">
        <f t="shared" si="13"/>
        <v>1</v>
      </c>
      <c r="AB26" s="22">
        <f t="shared" si="14"/>
        <v>0</v>
      </c>
      <c r="AC26" s="119" t="str">
        <f t="shared" si="15"/>
        <v/>
      </c>
    </row>
    <row r="27" spans="1:29" s="120" customFormat="1" ht="37.5" customHeight="1" x14ac:dyDescent="0.3">
      <c r="A27" s="83">
        <v>18</v>
      </c>
      <c r="B27" s="83"/>
      <c r="C27" s="83"/>
      <c r="D27" s="95"/>
      <c r="E27" s="50"/>
      <c r="F27" s="22">
        <f t="shared" si="0"/>
        <v>0</v>
      </c>
      <c r="G27" s="22">
        <f t="shared" si="1"/>
        <v>0</v>
      </c>
      <c r="H27" s="22">
        <f t="shared" si="2"/>
        <v>1</v>
      </c>
      <c r="I27" s="22">
        <f t="shared" si="3"/>
        <v>0</v>
      </c>
      <c r="J27" s="22">
        <f t="shared" si="4"/>
        <v>1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1</v>
      </c>
      <c r="O27" s="22">
        <f t="shared" si="9"/>
        <v>0</v>
      </c>
      <c r="P27" s="22">
        <f t="shared" si="10"/>
        <v>1</v>
      </c>
      <c r="Q27" s="22">
        <f t="shared" si="11"/>
        <v>0</v>
      </c>
      <c r="R27" s="22">
        <f t="shared" si="12"/>
        <v>1</v>
      </c>
      <c r="S27" s="22"/>
      <c r="T27" s="22"/>
      <c r="U27" s="118"/>
      <c r="V27" s="22"/>
      <c r="W27" s="98"/>
      <c r="X27" s="98"/>
      <c r="Y27" s="123"/>
      <c r="Z27" s="125"/>
      <c r="AA27" s="22">
        <f t="shared" si="13"/>
        <v>1</v>
      </c>
      <c r="AB27" s="22">
        <f t="shared" si="14"/>
        <v>0</v>
      </c>
      <c r="AC27" s="119" t="str">
        <f t="shared" si="15"/>
        <v/>
      </c>
    </row>
    <row r="28" spans="1:29" s="120" customFormat="1" ht="37.5" customHeight="1" x14ac:dyDescent="0.3">
      <c r="A28" s="83">
        <v>19</v>
      </c>
      <c r="B28" s="83"/>
      <c r="C28" s="83"/>
      <c r="D28" s="95"/>
      <c r="E28" s="50"/>
      <c r="F28" s="22">
        <f t="shared" si="0"/>
        <v>0</v>
      </c>
      <c r="G28" s="22">
        <f t="shared" si="1"/>
        <v>0</v>
      </c>
      <c r="H28" s="22">
        <f t="shared" si="2"/>
        <v>1</v>
      </c>
      <c r="I28" s="22">
        <f t="shared" si="3"/>
        <v>0</v>
      </c>
      <c r="J28" s="22">
        <f t="shared" si="4"/>
        <v>1</v>
      </c>
      <c r="K28" s="22">
        <f t="shared" si="5"/>
        <v>0</v>
      </c>
      <c r="L28" s="22">
        <f t="shared" si="6"/>
        <v>1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1</v>
      </c>
      <c r="Q28" s="22">
        <f t="shared" si="11"/>
        <v>0</v>
      </c>
      <c r="R28" s="22">
        <f t="shared" si="12"/>
        <v>1</v>
      </c>
      <c r="S28" s="22"/>
      <c r="T28" s="22"/>
      <c r="U28" s="118"/>
      <c r="V28" s="22"/>
      <c r="W28" s="98"/>
      <c r="X28" s="98"/>
      <c r="Y28" s="123"/>
      <c r="Z28" s="125"/>
      <c r="AA28" s="22">
        <f t="shared" si="13"/>
        <v>1</v>
      </c>
      <c r="AB28" s="22">
        <f t="shared" si="14"/>
        <v>0</v>
      </c>
      <c r="AC28" s="119" t="str">
        <f t="shared" si="15"/>
        <v/>
      </c>
    </row>
    <row r="29" spans="1:29" s="120" customFormat="1" ht="37.5" customHeight="1" x14ac:dyDescent="0.3">
      <c r="A29" s="83">
        <v>20</v>
      </c>
      <c r="B29" s="83"/>
      <c r="C29" s="83"/>
      <c r="D29" s="95"/>
      <c r="E29" s="50"/>
      <c r="F29" s="22">
        <f t="shared" si="0"/>
        <v>0</v>
      </c>
      <c r="G29" s="22">
        <f t="shared" si="1"/>
        <v>0</v>
      </c>
      <c r="H29" s="22">
        <f t="shared" si="2"/>
        <v>1</v>
      </c>
      <c r="I29" s="22">
        <f t="shared" si="3"/>
        <v>0</v>
      </c>
      <c r="J29" s="22">
        <f t="shared" si="4"/>
        <v>1</v>
      </c>
      <c r="K29" s="22">
        <f t="shared" si="5"/>
        <v>0</v>
      </c>
      <c r="L29" s="22">
        <f t="shared" si="6"/>
        <v>1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1</v>
      </c>
      <c r="Q29" s="22">
        <f t="shared" si="11"/>
        <v>0</v>
      </c>
      <c r="R29" s="22">
        <f t="shared" si="12"/>
        <v>1</v>
      </c>
      <c r="S29" s="22"/>
      <c r="T29" s="22"/>
      <c r="U29" s="118"/>
      <c r="V29" s="22"/>
      <c r="W29" s="98"/>
      <c r="X29" s="98"/>
      <c r="Y29" s="123"/>
      <c r="Z29" s="125"/>
      <c r="AA29" s="22">
        <f t="shared" si="13"/>
        <v>1</v>
      </c>
      <c r="AB29" s="22">
        <f t="shared" si="14"/>
        <v>0</v>
      </c>
      <c r="AC29" s="119" t="str">
        <f t="shared" si="15"/>
        <v/>
      </c>
    </row>
    <row r="30" spans="1:29" s="120" customFormat="1" ht="37.5" customHeight="1" x14ac:dyDescent="0.3">
      <c r="A30" s="83">
        <v>21</v>
      </c>
      <c r="B30" s="83"/>
      <c r="C30" s="83"/>
      <c r="D30" s="95"/>
      <c r="E30" s="50"/>
      <c r="F30" s="22">
        <f t="shared" si="0"/>
        <v>0</v>
      </c>
      <c r="G30" s="22">
        <f t="shared" si="1"/>
        <v>0</v>
      </c>
      <c r="H30" s="22">
        <f t="shared" si="2"/>
        <v>1</v>
      </c>
      <c r="I30" s="22">
        <f t="shared" si="3"/>
        <v>0</v>
      </c>
      <c r="J30" s="22">
        <f t="shared" si="4"/>
        <v>1</v>
      </c>
      <c r="K30" s="22">
        <f t="shared" si="5"/>
        <v>0</v>
      </c>
      <c r="L30" s="22">
        <f t="shared" si="6"/>
        <v>1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1</v>
      </c>
      <c r="Q30" s="22">
        <f t="shared" si="11"/>
        <v>0</v>
      </c>
      <c r="R30" s="22">
        <f t="shared" si="12"/>
        <v>1</v>
      </c>
      <c r="S30" s="22"/>
      <c r="T30" s="22"/>
      <c r="U30" s="118"/>
      <c r="V30" s="22"/>
      <c r="W30" s="98"/>
      <c r="X30" s="98"/>
      <c r="Y30" s="123"/>
      <c r="Z30" s="125"/>
      <c r="AA30" s="22">
        <f t="shared" si="13"/>
        <v>1</v>
      </c>
      <c r="AB30" s="22">
        <f t="shared" si="14"/>
        <v>0</v>
      </c>
      <c r="AC30" s="119" t="str">
        <f t="shared" si="15"/>
        <v/>
      </c>
    </row>
    <row r="31" spans="1:29" s="120" customFormat="1" ht="37.5" customHeight="1" x14ac:dyDescent="0.3">
      <c r="A31" s="83">
        <v>22</v>
      </c>
      <c r="B31" s="83"/>
      <c r="C31" s="83"/>
      <c r="D31" s="95"/>
      <c r="E31" s="50"/>
      <c r="F31" s="22">
        <f t="shared" si="0"/>
        <v>0</v>
      </c>
      <c r="G31" s="22">
        <f t="shared" si="1"/>
        <v>0</v>
      </c>
      <c r="H31" s="22">
        <f t="shared" si="2"/>
        <v>1</v>
      </c>
      <c r="I31" s="22">
        <f t="shared" si="3"/>
        <v>0</v>
      </c>
      <c r="J31" s="22">
        <f t="shared" si="4"/>
        <v>1</v>
      </c>
      <c r="K31" s="22">
        <f t="shared" si="5"/>
        <v>0</v>
      </c>
      <c r="L31" s="22">
        <f t="shared" si="6"/>
        <v>1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1</v>
      </c>
      <c r="Q31" s="22">
        <f t="shared" si="11"/>
        <v>0</v>
      </c>
      <c r="R31" s="22">
        <f t="shared" si="12"/>
        <v>1</v>
      </c>
      <c r="S31" s="22"/>
      <c r="T31" s="22"/>
      <c r="U31" s="118"/>
      <c r="V31" s="22"/>
      <c r="W31" s="98"/>
      <c r="X31" s="98"/>
      <c r="Y31" s="123"/>
      <c r="Z31" s="125"/>
      <c r="AA31" s="22">
        <f t="shared" si="13"/>
        <v>1</v>
      </c>
      <c r="AB31" s="22">
        <f t="shared" si="14"/>
        <v>0</v>
      </c>
      <c r="AC31" s="119" t="str">
        <f t="shared" si="15"/>
        <v/>
      </c>
    </row>
    <row r="32" spans="1:29" s="120" customFormat="1" ht="37.5" customHeight="1" x14ac:dyDescent="0.3">
      <c r="A32" s="83">
        <v>23</v>
      </c>
      <c r="B32" s="83"/>
      <c r="C32" s="83"/>
      <c r="D32" s="95"/>
      <c r="E32" s="50"/>
      <c r="F32" s="22">
        <f t="shared" si="0"/>
        <v>0</v>
      </c>
      <c r="G32" s="22">
        <f t="shared" si="1"/>
        <v>0</v>
      </c>
      <c r="H32" s="22">
        <f t="shared" si="2"/>
        <v>1</v>
      </c>
      <c r="I32" s="22">
        <f t="shared" si="3"/>
        <v>0</v>
      </c>
      <c r="J32" s="22">
        <f t="shared" si="4"/>
        <v>1</v>
      </c>
      <c r="K32" s="22">
        <f t="shared" si="5"/>
        <v>0</v>
      </c>
      <c r="L32" s="22">
        <f t="shared" si="6"/>
        <v>1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1</v>
      </c>
      <c r="Q32" s="22">
        <f t="shared" si="11"/>
        <v>0</v>
      </c>
      <c r="R32" s="22">
        <f t="shared" si="12"/>
        <v>1</v>
      </c>
      <c r="S32" s="22"/>
      <c r="T32" s="22"/>
      <c r="U32" s="118"/>
      <c r="V32" s="22"/>
      <c r="W32" s="98"/>
      <c r="X32" s="98"/>
      <c r="Y32" s="123"/>
      <c r="Z32" s="125"/>
      <c r="AA32" s="22">
        <f t="shared" si="13"/>
        <v>1</v>
      </c>
      <c r="AB32" s="22">
        <f t="shared" si="14"/>
        <v>0</v>
      </c>
      <c r="AC32" s="119" t="str">
        <f t="shared" si="15"/>
        <v/>
      </c>
    </row>
    <row r="33" spans="1:29" s="120" customFormat="1" ht="37.5" customHeight="1" x14ac:dyDescent="0.3">
      <c r="A33" s="83">
        <v>24</v>
      </c>
      <c r="B33" s="83"/>
      <c r="C33" s="83"/>
      <c r="D33" s="95"/>
      <c r="E33" s="50"/>
      <c r="F33" s="22">
        <f t="shared" si="0"/>
        <v>0</v>
      </c>
      <c r="G33" s="22">
        <f t="shared" si="1"/>
        <v>0</v>
      </c>
      <c r="H33" s="22">
        <f t="shared" si="2"/>
        <v>1</v>
      </c>
      <c r="I33" s="22">
        <f t="shared" si="3"/>
        <v>0</v>
      </c>
      <c r="J33" s="22">
        <f t="shared" si="4"/>
        <v>1</v>
      </c>
      <c r="K33" s="22">
        <f t="shared" si="5"/>
        <v>0</v>
      </c>
      <c r="L33" s="22">
        <f t="shared" si="6"/>
        <v>1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1</v>
      </c>
      <c r="Q33" s="22">
        <f t="shared" si="11"/>
        <v>0</v>
      </c>
      <c r="R33" s="22">
        <f t="shared" si="12"/>
        <v>1</v>
      </c>
      <c r="S33" s="22"/>
      <c r="T33" s="22"/>
      <c r="U33" s="118"/>
      <c r="V33" s="22"/>
      <c r="W33" s="98"/>
      <c r="X33" s="98"/>
      <c r="Y33" s="123"/>
      <c r="Z33" s="125"/>
      <c r="AA33" s="22">
        <f t="shared" si="13"/>
        <v>1</v>
      </c>
      <c r="AB33" s="22">
        <f t="shared" si="14"/>
        <v>0</v>
      </c>
      <c r="AC33" s="119" t="str">
        <f t="shared" si="15"/>
        <v/>
      </c>
    </row>
    <row r="34" spans="1:29" s="120" customFormat="1" ht="37.5" customHeight="1" x14ac:dyDescent="0.3">
      <c r="A34" s="83">
        <v>25</v>
      </c>
      <c r="B34" s="83"/>
      <c r="C34" s="83"/>
      <c r="D34" s="95"/>
      <c r="E34" s="50"/>
      <c r="F34" s="22">
        <f t="shared" si="0"/>
        <v>0</v>
      </c>
      <c r="G34" s="22">
        <f t="shared" si="1"/>
        <v>0</v>
      </c>
      <c r="H34" s="22">
        <f t="shared" si="2"/>
        <v>1</v>
      </c>
      <c r="I34" s="22">
        <f t="shared" si="3"/>
        <v>0</v>
      </c>
      <c r="J34" s="22">
        <f t="shared" si="4"/>
        <v>1</v>
      </c>
      <c r="K34" s="22">
        <f t="shared" si="5"/>
        <v>0</v>
      </c>
      <c r="L34" s="22">
        <f t="shared" si="6"/>
        <v>1</v>
      </c>
      <c r="M34" s="22">
        <f t="shared" si="7"/>
        <v>0</v>
      </c>
      <c r="N34" s="22">
        <f t="shared" si="8"/>
        <v>1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1</v>
      </c>
      <c r="S34" s="22"/>
      <c r="T34" s="22"/>
      <c r="U34" s="118"/>
      <c r="V34" s="22"/>
      <c r="W34" s="98"/>
      <c r="X34" s="98"/>
      <c r="Y34" s="123"/>
      <c r="Z34" s="125"/>
      <c r="AA34" s="22">
        <f t="shared" si="13"/>
        <v>1</v>
      </c>
      <c r="AB34" s="22">
        <f t="shared" si="14"/>
        <v>0</v>
      </c>
      <c r="AC34" s="119" t="str">
        <f t="shared" si="15"/>
        <v/>
      </c>
    </row>
    <row r="35" spans="1:29" s="120" customFormat="1" ht="37.5" customHeight="1" x14ac:dyDescent="0.3">
      <c r="A35" s="83">
        <v>26</v>
      </c>
      <c r="B35" s="83"/>
      <c r="C35" s="83"/>
      <c r="D35" s="95"/>
      <c r="E35" s="50"/>
      <c r="F35" s="22">
        <f t="shared" si="0"/>
        <v>0</v>
      </c>
      <c r="G35" s="22">
        <f t="shared" si="1"/>
        <v>0</v>
      </c>
      <c r="H35" s="22">
        <f t="shared" si="2"/>
        <v>1</v>
      </c>
      <c r="I35" s="22">
        <f t="shared" si="3"/>
        <v>0</v>
      </c>
      <c r="J35" s="22">
        <f t="shared" si="4"/>
        <v>1</v>
      </c>
      <c r="K35" s="22">
        <f t="shared" si="5"/>
        <v>0</v>
      </c>
      <c r="L35" s="22">
        <f t="shared" si="6"/>
        <v>1</v>
      </c>
      <c r="M35" s="22">
        <f t="shared" si="7"/>
        <v>0</v>
      </c>
      <c r="N35" s="22">
        <f t="shared" si="8"/>
        <v>1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1</v>
      </c>
      <c r="S35" s="22"/>
      <c r="T35" s="22"/>
      <c r="U35" s="118"/>
      <c r="V35" s="22"/>
      <c r="W35" s="98"/>
      <c r="X35" s="98"/>
      <c r="Y35" s="123"/>
      <c r="Z35" s="125"/>
      <c r="AA35" s="22">
        <f t="shared" si="13"/>
        <v>1</v>
      </c>
      <c r="AB35" s="22">
        <f t="shared" si="14"/>
        <v>0</v>
      </c>
      <c r="AC35" s="119" t="str">
        <f t="shared" si="15"/>
        <v/>
      </c>
    </row>
    <row r="36" spans="1:29" s="120" customFormat="1" ht="37.5" customHeight="1" x14ac:dyDescent="0.3">
      <c r="A36" s="83">
        <v>27</v>
      </c>
      <c r="B36" s="83"/>
      <c r="C36" s="83"/>
      <c r="D36" s="95"/>
      <c r="E36" s="50"/>
      <c r="F36" s="22">
        <f t="shared" si="0"/>
        <v>0</v>
      </c>
      <c r="G36" s="22">
        <f t="shared" si="1"/>
        <v>0</v>
      </c>
      <c r="H36" s="22">
        <f t="shared" si="2"/>
        <v>1</v>
      </c>
      <c r="I36" s="22">
        <f t="shared" si="3"/>
        <v>0</v>
      </c>
      <c r="J36" s="22">
        <f t="shared" si="4"/>
        <v>1</v>
      </c>
      <c r="K36" s="22">
        <f t="shared" si="5"/>
        <v>0</v>
      </c>
      <c r="L36" s="22">
        <f t="shared" si="6"/>
        <v>1</v>
      </c>
      <c r="M36" s="22">
        <f t="shared" si="7"/>
        <v>0</v>
      </c>
      <c r="N36" s="22">
        <f t="shared" si="8"/>
        <v>1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1</v>
      </c>
      <c r="S36" s="22"/>
      <c r="T36" s="22"/>
      <c r="U36" s="118"/>
      <c r="V36" s="22"/>
      <c r="W36" s="98"/>
      <c r="X36" s="98"/>
      <c r="Y36" s="123"/>
      <c r="Z36" s="125"/>
      <c r="AA36" s="22">
        <f t="shared" si="13"/>
        <v>1</v>
      </c>
      <c r="AB36" s="22">
        <f t="shared" si="14"/>
        <v>0</v>
      </c>
      <c r="AC36" s="119" t="str">
        <f t="shared" si="15"/>
        <v/>
      </c>
    </row>
    <row r="37" spans="1:29" s="120" customFormat="1" ht="37.5" customHeight="1" x14ac:dyDescent="0.3">
      <c r="A37" s="83">
        <v>28</v>
      </c>
      <c r="B37" s="83"/>
      <c r="C37" s="83"/>
      <c r="D37" s="95"/>
      <c r="E37" s="50"/>
      <c r="F37" s="22">
        <f t="shared" si="0"/>
        <v>0</v>
      </c>
      <c r="G37" s="22">
        <f t="shared" si="1"/>
        <v>0</v>
      </c>
      <c r="H37" s="22">
        <f t="shared" si="2"/>
        <v>1</v>
      </c>
      <c r="I37" s="22">
        <f t="shared" si="3"/>
        <v>0</v>
      </c>
      <c r="J37" s="22">
        <f t="shared" si="4"/>
        <v>1</v>
      </c>
      <c r="K37" s="22">
        <f t="shared" si="5"/>
        <v>0</v>
      </c>
      <c r="L37" s="22">
        <f t="shared" si="6"/>
        <v>1</v>
      </c>
      <c r="M37" s="22">
        <f t="shared" si="7"/>
        <v>0</v>
      </c>
      <c r="N37" s="22">
        <f t="shared" si="8"/>
        <v>1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1</v>
      </c>
      <c r="S37" s="22"/>
      <c r="T37" s="22"/>
      <c r="U37" s="118"/>
      <c r="V37" s="22"/>
      <c r="W37" s="98"/>
      <c r="X37" s="98"/>
      <c r="Y37" s="123"/>
      <c r="Z37" s="125"/>
      <c r="AA37" s="22">
        <f t="shared" si="13"/>
        <v>1</v>
      </c>
      <c r="AB37" s="22">
        <f t="shared" si="14"/>
        <v>0</v>
      </c>
      <c r="AC37" s="119" t="str">
        <f t="shared" si="15"/>
        <v/>
      </c>
    </row>
    <row r="38" spans="1:29" s="120" customFormat="1" ht="37.5" customHeight="1" x14ac:dyDescent="0.3">
      <c r="A38" s="83">
        <v>29</v>
      </c>
      <c r="B38" s="83"/>
      <c r="C38" s="83"/>
      <c r="D38" s="95"/>
      <c r="E38" s="50"/>
      <c r="F38" s="22">
        <f t="shared" si="0"/>
        <v>0</v>
      </c>
      <c r="G38" s="22">
        <f t="shared" si="1"/>
        <v>0</v>
      </c>
      <c r="H38" s="22">
        <f t="shared" si="2"/>
        <v>1</v>
      </c>
      <c r="I38" s="22">
        <f t="shared" si="3"/>
        <v>0</v>
      </c>
      <c r="J38" s="22">
        <f t="shared" si="4"/>
        <v>1</v>
      </c>
      <c r="K38" s="22">
        <f t="shared" si="5"/>
        <v>0</v>
      </c>
      <c r="L38" s="22">
        <f t="shared" si="6"/>
        <v>1</v>
      </c>
      <c r="M38" s="22">
        <f t="shared" si="7"/>
        <v>0</v>
      </c>
      <c r="N38" s="22">
        <f t="shared" si="8"/>
        <v>1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1</v>
      </c>
      <c r="S38" s="22"/>
      <c r="T38" s="22"/>
      <c r="U38" s="118"/>
      <c r="V38" s="22"/>
      <c r="W38" s="98"/>
      <c r="X38" s="98"/>
      <c r="Y38" s="123"/>
      <c r="Z38" s="125"/>
      <c r="AA38" s="22">
        <f t="shared" si="13"/>
        <v>1</v>
      </c>
      <c r="AB38" s="22">
        <f t="shared" si="14"/>
        <v>0</v>
      </c>
      <c r="AC38" s="119" t="str">
        <f t="shared" si="15"/>
        <v/>
      </c>
    </row>
    <row r="39" spans="1:29" s="120" customFormat="1" ht="37.5" customHeight="1" x14ac:dyDescent="0.3">
      <c r="A39" s="83">
        <v>30</v>
      </c>
      <c r="B39" s="83"/>
      <c r="C39" s="83"/>
      <c r="D39" s="95"/>
      <c r="E39" s="50"/>
      <c r="F39" s="22">
        <f t="shared" si="0"/>
        <v>0</v>
      </c>
      <c r="G39" s="22">
        <f t="shared" si="1"/>
        <v>0</v>
      </c>
      <c r="H39" s="22">
        <f t="shared" si="2"/>
        <v>1</v>
      </c>
      <c r="I39" s="22">
        <f t="shared" si="3"/>
        <v>0</v>
      </c>
      <c r="J39" s="22">
        <f t="shared" si="4"/>
        <v>1</v>
      </c>
      <c r="K39" s="22">
        <f t="shared" si="5"/>
        <v>0</v>
      </c>
      <c r="L39" s="22">
        <f t="shared" si="6"/>
        <v>1</v>
      </c>
      <c r="M39" s="22">
        <f t="shared" si="7"/>
        <v>0</v>
      </c>
      <c r="N39" s="22">
        <f t="shared" si="8"/>
        <v>1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1</v>
      </c>
      <c r="S39" s="22"/>
      <c r="T39" s="22"/>
      <c r="U39" s="118"/>
      <c r="V39" s="22"/>
      <c r="W39" s="98"/>
      <c r="X39" s="98"/>
      <c r="Y39" s="123"/>
      <c r="Z39" s="125"/>
      <c r="AA39" s="22">
        <f t="shared" si="13"/>
        <v>1</v>
      </c>
      <c r="AB39" s="22">
        <f t="shared" si="14"/>
        <v>0</v>
      </c>
      <c r="AC39" s="119" t="str">
        <f t="shared" si="15"/>
        <v/>
      </c>
    </row>
    <row r="40" spans="1:29" s="120" customFormat="1" ht="37.5" customHeight="1" x14ac:dyDescent="0.3">
      <c r="A40" s="83">
        <v>31</v>
      </c>
      <c r="B40" s="83"/>
      <c r="C40" s="83"/>
      <c r="D40" s="95"/>
      <c r="E40" s="50"/>
      <c r="F40" s="22">
        <f t="shared" si="0"/>
        <v>0</v>
      </c>
      <c r="G40" s="22">
        <f t="shared" si="1"/>
        <v>0</v>
      </c>
      <c r="H40" s="22">
        <f t="shared" si="2"/>
        <v>1</v>
      </c>
      <c r="I40" s="22">
        <f t="shared" si="3"/>
        <v>0</v>
      </c>
      <c r="J40" s="22">
        <f t="shared" si="4"/>
        <v>1</v>
      </c>
      <c r="K40" s="22">
        <f t="shared" si="5"/>
        <v>0</v>
      </c>
      <c r="L40" s="22">
        <f t="shared" si="6"/>
        <v>1</v>
      </c>
      <c r="M40" s="22">
        <f t="shared" si="7"/>
        <v>0</v>
      </c>
      <c r="N40" s="22">
        <f t="shared" si="8"/>
        <v>1</v>
      </c>
      <c r="O40" s="22">
        <f t="shared" si="9"/>
        <v>0</v>
      </c>
      <c r="P40" s="22">
        <f t="shared" si="10"/>
        <v>1</v>
      </c>
      <c r="Q40" s="22">
        <f t="shared" si="11"/>
        <v>0</v>
      </c>
      <c r="R40" s="22">
        <f t="shared" si="12"/>
        <v>1</v>
      </c>
      <c r="S40" s="22"/>
      <c r="T40" s="22"/>
      <c r="U40" s="118"/>
      <c r="V40" s="22"/>
      <c r="W40" s="98"/>
      <c r="X40" s="98"/>
      <c r="Y40" s="123"/>
      <c r="Z40" s="125"/>
      <c r="AA40" s="22">
        <f t="shared" si="13"/>
        <v>1</v>
      </c>
      <c r="AB40" s="22">
        <f t="shared" si="14"/>
        <v>0</v>
      </c>
      <c r="AC40" s="119" t="str">
        <f t="shared" si="15"/>
        <v/>
      </c>
    </row>
    <row r="41" spans="1:29" s="120" customFormat="1" ht="37.5" customHeight="1" x14ac:dyDescent="0.3">
      <c r="A41" s="83">
        <v>32</v>
      </c>
      <c r="B41" s="83"/>
      <c r="C41" s="83"/>
      <c r="D41" s="95"/>
      <c r="E41" s="50"/>
      <c r="F41" s="22">
        <f t="shared" si="0"/>
        <v>0</v>
      </c>
      <c r="G41" s="22">
        <f t="shared" si="1"/>
        <v>0</v>
      </c>
      <c r="H41" s="22">
        <f t="shared" si="2"/>
        <v>1</v>
      </c>
      <c r="I41" s="22">
        <f t="shared" si="3"/>
        <v>0</v>
      </c>
      <c r="J41" s="22">
        <f t="shared" si="4"/>
        <v>1</v>
      </c>
      <c r="K41" s="22">
        <f t="shared" si="5"/>
        <v>0</v>
      </c>
      <c r="L41" s="22">
        <f t="shared" si="6"/>
        <v>1</v>
      </c>
      <c r="M41" s="22">
        <f t="shared" si="7"/>
        <v>0</v>
      </c>
      <c r="N41" s="22">
        <f t="shared" si="8"/>
        <v>1</v>
      </c>
      <c r="O41" s="22">
        <f t="shared" si="9"/>
        <v>0</v>
      </c>
      <c r="P41" s="22">
        <f t="shared" si="10"/>
        <v>1</v>
      </c>
      <c r="Q41" s="22">
        <f t="shared" si="11"/>
        <v>0</v>
      </c>
      <c r="R41" s="22">
        <f t="shared" si="12"/>
        <v>1</v>
      </c>
      <c r="S41" s="22"/>
      <c r="T41" s="22"/>
      <c r="U41" s="118"/>
      <c r="V41" s="22"/>
      <c r="W41" s="98"/>
      <c r="X41" s="98"/>
      <c r="Y41" s="123"/>
      <c r="Z41" s="125"/>
      <c r="AA41" s="22">
        <f t="shared" si="13"/>
        <v>1</v>
      </c>
      <c r="AB41" s="22">
        <f t="shared" si="14"/>
        <v>0</v>
      </c>
      <c r="AC41" s="119" t="str">
        <f t="shared" si="15"/>
        <v/>
      </c>
    </row>
    <row r="42" spans="1:29" s="120" customFormat="1" ht="37.5" customHeight="1" x14ac:dyDescent="0.3">
      <c r="A42" s="83">
        <v>33</v>
      </c>
      <c r="B42" s="83"/>
      <c r="C42" s="83"/>
      <c r="D42" s="95"/>
      <c r="E42" s="50"/>
      <c r="F42" s="22">
        <f t="shared" si="0"/>
        <v>0</v>
      </c>
      <c r="G42" s="22">
        <f t="shared" si="1"/>
        <v>0</v>
      </c>
      <c r="H42" s="22">
        <f t="shared" si="2"/>
        <v>1</v>
      </c>
      <c r="I42" s="22">
        <f t="shared" si="3"/>
        <v>0</v>
      </c>
      <c r="J42" s="22">
        <f t="shared" si="4"/>
        <v>1</v>
      </c>
      <c r="K42" s="22">
        <f t="shared" si="5"/>
        <v>0</v>
      </c>
      <c r="L42" s="22">
        <f t="shared" si="6"/>
        <v>1</v>
      </c>
      <c r="M42" s="22">
        <f t="shared" si="7"/>
        <v>0</v>
      </c>
      <c r="N42" s="22">
        <f t="shared" si="8"/>
        <v>1</v>
      </c>
      <c r="O42" s="22">
        <f t="shared" si="9"/>
        <v>0</v>
      </c>
      <c r="P42" s="22">
        <f t="shared" si="10"/>
        <v>1</v>
      </c>
      <c r="Q42" s="22">
        <f t="shared" si="11"/>
        <v>0</v>
      </c>
      <c r="R42" s="22">
        <f t="shared" si="12"/>
        <v>1</v>
      </c>
      <c r="S42" s="22"/>
      <c r="T42" s="22"/>
      <c r="U42" s="118"/>
      <c r="V42" s="22"/>
      <c r="W42" s="98"/>
      <c r="X42" s="98"/>
      <c r="Y42" s="123"/>
      <c r="Z42" s="125"/>
      <c r="AA42" s="22">
        <f t="shared" si="13"/>
        <v>1</v>
      </c>
      <c r="AB42" s="22">
        <f t="shared" si="14"/>
        <v>0</v>
      </c>
      <c r="AC42" s="119" t="str">
        <f t="shared" si="15"/>
        <v/>
      </c>
    </row>
    <row r="43" spans="1:29" s="120" customFormat="1" ht="37.5" customHeight="1" x14ac:dyDescent="0.3">
      <c r="A43" s="83">
        <v>34</v>
      </c>
      <c r="B43" s="83"/>
      <c r="C43" s="83"/>
      <c r="D43" s="95"/>
      <c r="E43" s="50"/>
      <c r="F43" s="22">
        <f t="shared" si="0"/>
        <v>0</v>
      </c>
      <c r="G43" s="22">
        <f t="shared" si="1"/>
        <v>0</v>
      </c>
      <c r="H43" s="22">
        <f t="shared" si="2"/>
        <v>1</v>
      </c>
      <c r="I43" s="22">
        <f t="shared" si="3"/>
        <v>0</v>
      </c>
      <c r="J43" s="22">
        <f t="shared" si="4"/>
        <v>1</v>
      </c>
      <c r="K43" s="22">
        <f t="shared" si="5"/>
        <v>0</v>
      </c>
      <c r="L43" s="22">
        <f t="shared" si="6"/>
        <v>1</v>
      </c>
      <c r="M43" s="22">
        <f t="shared" si="7"/>
        <v>0</v>
      </c>
      <c r="N43" s="22">
        <f t="shared" si="8"/>
        <v>1</v>
      </c>
      <c r="O43" s="22">
        <f t="shared" si="9"/>
        <v>0</v>
      </c>
      <c r="P43" s="22">
        <f t="shared" si="10"/>
        <v>1</v>
      </c>
      <c r="Q43" s="22">
        <f t="shared" si="11"/>
        <v>0</v>
      </c>
      <c r="R43" s="22">
        <f t="shared" si="12"/>
        <v>1</v>
      </c>
      <c r="S43" s="22"/>
      <c r="T43" s="22"/>
      <c r="U43" s="118"/>
      <c r="V43" s="22"/>
      <c r="W43" s="98"/>
      <c r="X43" s="98"/>
      <c r="Y43" s="123"/>
      <c r="Z43" s="125"/>
      <c r="AA43" s="22">
        <f t="shared" si="13"/>
        <v>1</v>
      </c>
      <c r="AB43" s="22">
        <f t="shared" si="14"/>
        <v>0</v>
      </c>
      <c r="AC43" s="119" t="str">
        <f t="shared" si="15"/>
        <v/>
      </c>
    </row>
    <row r="44" spans="1:29" s="120" customFormat="1" ht="37.5" customHeight="1" x14ac:dyDescent="0.3">
      <c r="A44" s="83">
        <v>35</v>
      </c>
      <c r="B44" s="83"/>
      <c r="C44" s="83"/>
      <c r="D44" s="95"/>
      <c r="E44" s="50"/>
      <c r="F44" s="22">
        <f t="shared" si="0"/>
        <v>0</v>
      </c>
      <c r="G44" s="22">
        <f t="shared" si="1"/>
        <v>0</v>
      </c>
      <c r="H44" s="22">
        <f t="shared" si="2"/>
        <v>1</v>
      </c>
      <c r="I44" s="22">
        <f t="shared" si="3"/>
        <v>0</v>
      </c>
      <c r="J44" s="22">
        <f t="shared" si="4"/>
        <v>1</v>
      </c>
      <c r="K44" s="22">
        <f t="shared" si="5"/>
        <v>0</v>
      </c>
      <c r="L44" s="22">
        <f t="shared" si="6"/>
        <v>1</v>
      </c>
      <c r="M44" s="22">
        <f t="shared" si="7"/>
        <v>0</v>
      </c>
      <c r="N44" s="22">
        <f t="shared" si="8"/>
        <v>1</v>
      </c>
      <c r="O44" s="22">
        <f t="shared" si="9"/>
        <v>0</v>
      </c>
      <c r="P44" s="22">
        <f t="shared" si="10"/>
        <v>1</v>
      </c>
      <c r="Q44" s="22">
        <f t="shared" si="11"/>
        <v>0</v>
      </c>
      <c r="R44" s="22">
        <f t="shared" si="12"/>
        <v>1</v>
      </c>
      <c r="S44" s="22"/>
      <c r="T44" s="22"/>
      <c r="U44" s="118"/>
      <c r="V44" s="22"/>
      <c r="W44" s="98"/>
      <c r="X44" s="98"/>
      <c r="Y44" s="123"/>
      <c r="Z44" s="125"/>
      <c r="AA44" s="22">
        <f t="shared" si="13"/>
        <v>1</v>
      </c>
      <c r="AB44" s="22">
        <f t="shared" si="14"/>
        <v>0</v>
      </c>
      <c r="AC44" s="119" t="str">
        <f t="shared" si="15"/>
        <v/>
      </c>
    </row>
    <row r="45" spans="1:29" s="120" customFormat="1" ht="37.5" customHeight="1" thickBot="1" x14ac:dyDescent="0.35">
      <c r="A45" s="83">
        <v>36</v>
      </c>
      <c r="B45" s="83"/>
      <c r="C45" s="83"/>
      <c r="D45" s="95"/>
      <c r="E45" s="50"/>
      <c r="F45" s="22">
        <f t="shared" si="0"/>
        <v>0</v>
      </c>
      <c r="G45" s="22">
        <f t="shared" si="1"/>
        <v>0</v>
      </c>
      <c r="H45" s="22">
        <f t="shared" si="2"/>
        <v>1</v>
      </c>
      <c r="I45" s="22">
        <f t="shared" si="3"/>
        <v>0</v>
      </c>
      <c r="J45" s="22">
        <f t="shared" si="4"/>
        <v>1</v>
      </c>
      <c r="K45" s="22">
        <f t="shared" si="5"/>
        <v>0</v>
      </c>
      <c r="L45" s="22">
        <f t="shared" si="6"/>
        <v>1</v>
      </c>
      <c r="M45" s="22">
        <f t="shared" si="7"/>
        <v>0</v>
      </c>
      <c r="N45" s="22">
        <f t="shared" si="8"/>
        <v>1</v>
      </c>
      <c r="O45" s="22">
        <f t="shared" si="9"/>
        <v>0</v>
      </c>
      <c r="P45" s="22">
        <f t="shared" si="10"/>
        <v>1</v>
      </c>
      <c r="Q45" s="22">
        <f t="shared" si="11"/>
        <v>0</v>
      </c>
      <c r="R45" s="22">
        <f t="shared" si="12"/>
        <v>1</v>
      </c>
      <c r="S45" s="22"/>
      <c r="T45" s="22"/>
      <c r="U45" s="118"/>
      <c r="V45" s="22"/>
      <c r="W45" s="98"/>
      <c r="X45" s="98"/>
      <c r="Y45" s="123"/>
      <c r="Z45" s="126"/>
      <c r="AA45" s="22">
        <f t="shared" si="13"/>
        <v>1</v>
      </c>
      <c r="AB45" s="22">
        <f t="shared" si="14"/>
        <v>0</v>
      </c>
      <c r="AC45" s="119" t="str">
        <f t="shared" si="15"/>
        <v/>
      </c>
    </row>
    <row r="46" spans="1:29" s="120" customFormat="1" ht="15" customHeight="1" x14ac:dyDescent="0.3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36</v>
      </c>
      <c r="I46" s="22">
        <f>LARGE(I10:I45,1)+LARGE(I10:I45,2)+LARGE(I10:I45,3)</f>
        <v>0</v>
      </c>
      <c r="J46" s="22">
        <f>SUM(J10:J45)</f>
        <v>36</v>
      </c>
      <c r="K46" s="22">
        <f>LARGE(K10:K45,1)+LARGE(K10:K45,2)+LARGE(K10:K45,3)</f>
        <v>0</v>
      </c>
      <c r="L46" s="22">
        <f>SUM(L10:L45)</f>
        <v>36</v>
      </c>
      <c r="M46" s="22">
        <f>LARGE(M10:M45,1)+LARGE(M10:M45,2)+LARGE(M10:M45,3)</f>
        <v>0</v>
      </c>
      <c r="N46" s="22">
        <f>SUM(N10:N45)</f>
        <v>36</v>
      </c>
      <c r="O46" s="22">
        <f>LARGE(O10:O45,1)+LARGE(O10:O45,2)+LARGE(O10:O45,3)</f>
        <v>0</v>
      </c>
      <c r="P46" s="22">
        <f>SUM(P10:P45)</f>
        <v>36</v>
      </c>
      <c r="Q46" s="22">
        <f>LARGE(Q10:Q45,1)+LARGE(Q10:Q45,2)+LARGE(Q10:Q45,3)</f>
        <v>0</v>
      </c>
      <c r="R46" s="22">
        <f>SUM(R10:S45)</f>
        <v>36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9"/>
    </row>
    <row r="47" spans="1:29" s="120" customFormat="1" ht="15" customHeight="1" x14ac:dyDescent="0.3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9"/>
    </row>
    <row r="48" spans="1:29" s="120" customFormat="1" ht="15" customHeight="1" x14ac:dyDescent="0.3">
      <c r="A48" s="22"/>
      <c r="B48" s="120" t="s">
        <v>60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9"/>
    </row>
    <row r="49" spans="2:30" s="46" customFormat="1" ht="15" customHeight="1" x14ac:dyDescent="0.3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9"/>
      <c r="AD49" s="120"/>
    </row>
    <row r="50" spans="2:30" s="46" customFormat="1" ht="15" customHeight="1" x14ac:dyDescent="0.3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9"/>
      <c r="AD50" s="120"/>
    </row>
    <row r="51" spans="2:30" s="46" customFormat="1" ht="15" customHeight="1" x14ac:dyDescent="0.3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9"/>
      <c r="AD51" s="120"/>
    </row>
    <row r="52" spans="2:30" s="46" customFormat="1" ht="15" customHeight="1" x14ac:dyDescent="0.3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9"/>
      <c r="AD52" s="120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Y5:Z5"/>
    <mergeCell ref="Y6:Z6"/>
    <mergeCell ref="Y7:Z7"/>
    <mergeCell ref="W9:Z9"/>
    <mergeCell ref="D1:T1"/>
    <mergeCell ref="Y1:Z1"/>
    <mergeCell ref="D2:T2"/>
    <mergeCell ref="Y2:Z2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E00-000000000000}">
      <formula1>NOT(ISBLANK($Y$7))</formula1>
    </dataValidation>
  </dataValidations>
  <pageMargins left="0.25" right="0.25" top="0.75" bottom="0.75" header="0.3" footer="0.3"/>
  <pageSetup paperSize="9" scale="56" fitToHeight="2" orientation="landscape" r:id="rId1"/>
  <rowBreaks count="1" manualBreakCount="1">
    <brk id="21" max="25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15">
    <pageSetUpPr fitToPage="1"/>
  </sheetPr>
  <dimension ref="A1:AS49"/>
  <sheetViews>
    <sheetView view="pageBreakPreview" zoomScale="60" zoomScalePageLayoutView="55" workbookViewId="0">
      <selection activeCell="A2" sqref="A2:A37"/>
    </sheetView>
  </sheetViews>
  <sheetFormatPr baseColWidth="10" defaultColWidth="13.33203125" defaultRowHeight="14.4" x14ac:dyDescent="0.3"/>
  <cols>
    <col min="1" max="1" width="28.44140625" bestFit="1" customWidth="1"/>
    <col min="2" max="2" width="20.5546875" bestFit="1" customWidth="1"/>
    <col min="9" max="9" width="10.88671875" style="1" customWidth="1"/>
    <col min="10" max="10" width="9" style="1" customWidth="1"/>
    <col min="21" max="21" width="13.33203125" style="1"/>
    <col min="22" max="22" width="9.44140625" style="1" customWidth="1"/>
  </cols>
  <sheetData>
    <row r="1" spans="1:23" s="13" customFormat="1" ht="21" x14ac:dyDescent="0.4">
      <c r="A1" s="14"/>
      <c r="B1" s="14"/>
      <c r="C1" s="15">
        <v>1</v>
      </c>
      <c r="D1" s="15">
        <v>2</v>
      </c>
      <c r="E1" s="16">
        <v>3</v>
      </c>
      <c r="F1" s="15">
        <v>4</v>
      </c>
      <c r="G1" s="15">
        <v>5</v>
      </c>
      <c r="H1" s="15">
        <v>6</v>
      </c>
      <c r="I1" s="15"/>
      <c r="J1" s="15"/>
      <c r="K1" s="15"/>
      <c r="L1" s="15">
        <v>7</v>
      </c>
      <c r="M1" s="15">
        <v>8</v>
      </c>
      <c r="N1" s="15">
        <v>9</v>
      </c>
      <c r="O1" s="15">
        <v>10</v>
      </c>
      <c r="P1" s="15">
        <v>11</v>
      </c>
      <c r="Q1" s="15">
        <v>12</v>
      </c>
      <c r="R1" s="15"/>
      <c r="S1" s="15"/>
      <c r="T1" s="15"/>
      <c r="U1" s="15"/>
      <c r="V1" s="15"/>
      <c r="W1" s="15"/>
    </row>
    <row r="2" spans="1:23" ht="20.25" customHeight="1" x14ac:dyDescent="0.4">
      <c r="A2" s="187" t="s">
        <v>119</v>
      </c>
      <c r="B2" s="95" t="str">
        <f>VLOOKUP(A2,'Wettkampf 1'!$B$10:$C$45,2,FALSE)</f>
        <v>Werlte I</v>
      </c>
      <c r="C2" s="9">
        <f>VLOOKUP(A2,'Wettkampf 1'!$B$10:$D$45,3,FALSE)</f>
        <v>209</v>
      </c>
      <c r="D2" s="9">
        <f>VLOOKUP($A2,'2'!$B$10:$D$45,3,FALSE)</f>
        <v>0</v>
      </c>
      <c r="E2" s="9">
        <f>VLOOKUP($A2,'3'!$B$10:$D$45,3,FALSE)</f>
        <v>0</v>
      </c>
      <c r="F2" s="9">
        <f>VLOOKUP($A2,'4'!$B$10:$D$45,3,FALSE)</f>
        <v>0</v>
      </c>
      <c r="G2" s="9">
        <f>VLOOKUP($A2,'5'!$B$10:$D$45,3,FALSE)</f>
        <v>0</v>
      </c>
      <c r="H2" s="9">
        <f>VLOOKUP($A2,'6'!$B$10:$D$45,3,FALSE)</f>
        <v>0</v>
      </c>
      <c r="I2" s="9">
        <f>IF(J2 &gt; 0,K2/J2,0)</f>
        <v>209</v>
      </c>
      <c r="J2" s="9">
        <f>VLOOKUP(A2,Formelhilfe!$A$9:$H$44,8,FALSE)</f>
        <v>1</v>
      </c>
      <c r="K2" s="10">
        <f>SUM(C2:H2)</f>
        <v>209</v>
      </c>
      <c r="L2" s="9">
        <f>VLOOKUP($A2,'7'!$B$10:$D$45,3,FALSE)</f>
        <v>0</v>
      </c>
      <c r="M2" s="9">
        <f>VLOOKUP($A2,'8'!$B$10:$D$45,3,FALSE)</f>
        <v>0</v>
      </c>
      <c r="N2" s="9">
        <f>VLOOKUP($A2,'9'!$B$10:$D$45,3,FALSE)</f>
        <v>0</v>
      </c>
      <c r="O2" s="9">
        <f>VLOOKUP($A2,'10'!$B$10:$D$45,3,FALSE)</f>
        <v>0</v>
      </c>
      <c r="P2" s="9">
        <f>VLOOKUP($A2,'11'!$B$10:$D$45,3,FALSE)</f>
        <v>0</v>
      </c>
      <c r="Q2" s="9">
        <f>VLOOKUP($A2,'12'!$B$10:$D$45,3,FALSE)</f>
        <v>0</v>
      </c>
      <c r="R2" s="10">
        <f>IF(S2 &gt;0,T2/S2,0)</f>
        <v>0</v>
      </c>
      <c r="S2" s="9">
        <f>VLOOKUP(A2,Formelhilfe!$A$9:$O$44,15,FALSE)</f>
        <v>0</v>
      </c>
      <c r="T2" s="10">
        <f>SUM(L2:Q2)</f>
        <v>0</v>
      </c>
      <c r="U2" s="10">
        <f>IF(V2&gt;0,W2/V2,0)</f>
        <v>209</v>
      </c>
      <c r="V2" s="9">
        <f>VLOOKUP(A2,Formelhilfe!$A$9:$P$44,16,FALSE)</f>
        <v>1</v>
      </c>
      <c r="W2" s="11">
        <f>SUM(C2:H2,L2:Q2)</f>
        <v>209</v>
      </c>
    </row>
    <row r="3" spans="1:23" ht="20.25" customHeight="1" x14ac:dyDescent="0.4">
      <c r="A3" s="187" t="s">
        <v>120</v>
      </c>
      <c r="B3" s="95" t="str">
        <f>VLOOKUP(A3,'Wettkampf 1'!$B$10:$C$45,2,FALSE)</f>
        <v>Werlte I</v>
      </c>
      <c r="C3" s="9">
        <f>VLOOKUP(A3,'Wettkampf 1'!$B$10:$D$45,3,FALSE)</f>
        <v>209</v>
      </c>
      <c r="D3" s="9">
        <f>VLOOKUP($A3,'2'!$B$10:$D$45,3,FALSE)</f>
        <v>0</v>
      </c>
      <c r="E3" s="9">
        <f>VLOOKUP($A3,'3'!$B$10:$D$45,3,FALSE)</f>
        <v>0</v>
      </c>
      <c r="F3" s="9">
        <f>VLOOKUP($A3,'4'!$B$10:$D$45,3,FALSE)</f>
        <v>0</v>
      </c>
      <c r="G3" s="9">
        <f>VLOOKUP($A3,'5'!$B$10:$D$45,3,FALSE)</f>
        <v>0</v>
      </c>
      <c r="H3" s="9">
        <f>VLOOKUP($A3,'6'!$B$10:$D$45,3,FALSE)</f>
        <v>0</v>
      </c>
      <c r="I3" s="9">
        <f>IF(J3 &gt; 0,K3/J3,0)</f>
        <v>209</v>
      </c>
      <c r="J3" s="9">
        <f>VLOOKUP(A3,Formelhilfe!$A$9:$H$44,8,FALSE)</f>
        <v>1</v>
      </c>
      <c r="K3" s="10">
        <f>SUM(C3:H3)</f>
        <v>209</v>
      </c>
      <c r="L3" s="9">
        <f>VLOOKUP($A3,'7'!$B$10:$D$45,3,FALSE)</f>
        <v>0</v>
      </c>
      <c r="M3" s="9">
        <f>VLOOKUP($A3,'8'!$B$10:$D$45,3,FALSE)</f>
        <v>0</v>
      </c>
      <c r="N3" s="9">
        <f>VLOOKUP($A3,'9'!$B$10:$D$45,3,FALSE)</f>
        <v>0</v>
      </c>
      <c r="O3" s="9">
        <f>VLOOKUP($A3,'10'!$B$10:$D$45,3,FALSE)</f>
        <v>0</v>
      </c>
      <c r="P3" s="9">
        <f>VLOOKUP($A3,'11'!$B$10:$D$45,3,FALSE)</f>
        <v>0</v>
      </c>
      <c r="Q3" s="9">
        <f>VLOOKUP($A3,'12'!$B$10:$D$45,3,FALSE)</f>
        <v>0</v>
      </c>
      <c r="R3" s="10">
        <f>IF(S3 &gt;0,T3/S3,0)</f>
        <v>0</v>
      </c>
      <c r="S3" s="9">
        <f>VLOOKUP(A3,Formelhilfe!$A$9:$O$44,15,FALSE)</f>
        <v>0</v>
      </c>
      <c r="T3" s="10">
        <f>SUM(L3:Q3)</f>
        <v>0</v>
      </c>
      <c r="U3" s="10">
        <f>IF(V3&gt;0,W3/V3,0)</f>
        <v>209</v>
      </c>
      <c r="V3" s="9">
        <f>VLOOKUP(A3,Formelhilfe!$A$9:$P$44,16,FALSE)</f>
        <v>1</v>
      </c>
      <c r="W3" s="11">
        <f>SUM(C3:H3,L3:Q3)</f>
        <v>209</v>
      </c>
    </row>
    <row r="4" spans="1:23" ht="20.25" customHeight="1" x14ac:dyDescent="0.4">
      <c r="A4" s="187" t="s">
        <v>115</v>
      </c>
      <c r="B4" s="95" t="str">
        <f>VLOOKUP(A4,'Wettkampf 1'!$B$10:$C$45,2,FALSE)</f>
        <v>Eisten I</v>
      </c>
      <c r="C4" s="9">
        <f>VLOOKUP(A4,'Wettkampf 1'!$B$10:$D$45,3,FALSE)</f>
        <v>207.8</v>
      </c>
      <c r="D4" s="9">
        <f>VLOOKUP($A4,'2'!$B$10:$D$45,3,FALSE)</f>
        <v>0</v>
      </c>
      <c r="E4" s="9">
        <f>VLOOKUP($A4,'3'!$B$10:$D$45,3,FALSE)</f>
        <v>0</v>
      </c>
      <c r="F4" s="9">
        <f>VLOOKUP($A4,'4'!$B$10:$D$45,3,FALSE)</f>
        <v>0</v>
      </c>
      <c r="G4" s="9">
        <f>VLOOKUP($A4,'5'!$B$10:$D$45,3,FALSE)</f>
        <v>0</v>
      </c>
      <c r="H4" s="9">
        <f>VLOOKUP($A4,'6'!$B$10:$D$45,3,FALSE)</f>
        <v>0</v>
      </c>
      <c r="I4" s="9">
        <f>IF(J4 &gt; 0,K4/J4,0)</f>
        <v>207.8</v>
      </c>
      <c r="J4" s="9">
        <f>VLOOKUP(A4,Formelhilfe!$A$9:$H$44,8,FALSE)</f>
        <v>1</v>
      </c>
      <c r="K4" s="10">
        <f>SUM(C4:H4)</f>
        <v>207.8</v>
      </c>
      <c r="L4" s="9">
        <f>VLOOKUP($A4,'7'!$B$10:$D$45,3,FALSE)</f>
        <v>0</v>
      </c>
      <c r="M4" s="9">
        <f>VLOOKUP($A4,'8'!$B$10:$D$45,3,FALSE)</f>
        <v>0</v>
      </c>
      <c r="N4" s="9">
        <f>VLOOKUP($A4,'9'!$B$10:$D$45,3,FALSE)</f>
        <v>0</v>
      </c>
      <c r="O4" s="9">
        <f>VLOOKUP($A4,'10'!$B$10:$D$45,3,FALSE)</f>
        <v>0</v>
      </c>
      <c r="P4" s="9">
        <f>VLOOKUP($A4,'11'!$B$10:$D$45,3,FALSE)</f>
        <v>0</v>
      </c>
      <c r="Q4" s="9">
        <f>VLOOKUP($A4,'12'!$B$10:$D$45,3,FALSE)</f>
        <v>0</v>
      </c>
      <c r="R4" s="10">
        <f>IF(S4 &gt;0,T4/S4,0)</f>
        <v>0</v>
      </c>
      <c r="S4" s="9">
        <f>VLOOKUP(A4,Formelhilfe!$A$9:$O$44,15,FALSE)</f>
        <v>0</v>
      </c>
      <c r="T4" s="10">
        <f>SUM(L4:Q4)</f>
        <v>0</v>
      </c>
      <c r="U4" s="10">
        <f>IF(V4&gt;0,W4/V4,0)</f>
        <v>207.8</v>
      </c>
      <c r="V4" s="9">
        <f>VLOOKUP(A4,Formelhilfe!$A$9:$P$44,16,FALSE)</f>
        <v>1</v>
      </c>
      <c r="W4" s="11">
        <f>SUM(C4:H4,L4:Q4)</f>
        <v>207.8</v>
      </c>
    </row>
    <row r="5" spans="1:23" ht="20.25" customHeight="1" x14ac:dyDescent="0.4">
      <c r="A5" s="187" t="s">
        <v>116</v>
      </c>
      <c r="B5" s="95" t="str">
        <f>VLOOKUP(A5,'Wettkampf 1'!$B$10:$C$45,2,FALSE)</f>
        <v>Eisten I</v>
      </c>
      <c r="C5" s="9">
        <f>VLOOKUP(A5,'Wettkampf 1'!$B$10:$D$45,3,FALSE)</f>
        <v>207.6</v>
      </c>
      <c r="D5" s="9">
        <f>VLOOKUP($A5,'2'!$B$10:$D$45,3,FALSE)</f>
        <v>0</v>
      </c>
      <c r="E5" s="9">
        <f>VLOOKUP($A5,'3'!$B$10:$D$45,3,FALSE)</f>
        <v>0</v>
      </c>
      <c r="F5" s="9">
        <f>VLOOKUP($A5,'4'!$B$10:$D$45,3,FALSE)</f>
        <v>0</v>
      </c>
      <c r="G5" s="9">
        <f>VLOOKUP($A5,'5'!$B$10:$D$45,3,FALSE)</f>
        <v>0</v>
      </c>
      <c r="H5" s="9">
        <f>VLOOKUP($A5,'6'!$B$10:$D$45,3,FALSE)</f>
        <v>0</v>
      </c>
      <c r="I5" s="9">
        <f>IF(J5 &gt; 0,K5/J5,0)</f>
        <v>207.6</v>
      </c>
      <c r="J5" s="9">
        <f>VLOOKUP(A5,Formelhilfe!$A$9:$H$44,8,FALSE)</f>
        <v>1</v>
      </c>
      <c r="K5" s="10">
        <f>SUM(C5:H5)</f>
        <v>207.6</v>
      </c>
      <c r="L5" s="9">
        <f>VLOOKUP($A5,'7'!$B$10:$D$45,3,FALSE)</f>
        <v>0</v>
      </c>
      <c r="M5" s="9">
        <f>VLOOKUP($A5,'8'!$B$10:$D$45,3,FALSE)</f>
        <v>0</v>
      </c>
      <c r="N5" s="9">
        <f>VLOOKUP($A5,'9'!$B$10:$D$45,3,FALSE)</f>
        <v>0</v>
      </c>
      <c r="O5" s="9">
        <f>VLOOKUP($A5,'10'!$B$10:$D$45,3,FALSE)</f>
        <v>0</v>
      </c>
      <c r="P5" s="9">
        <f>VLOOKUP($A5,'11'!$B$10:$D$45,3,FALSE)</f>
        <v>0</v>
      </c>
      <c r="Q5" s="9">
        <f>VLOOKUP($A5,'12'!$B$10:$D$45,3,FALSE)</f>
        <v>0</v>
      </c>
      <c r="R5" s="10">
        <f>IF(S5 &gt;0,T5/S5,0)</f>
        <v>0</v>
      </c>
      <c r="S5" s="9">
        <f>VLOOKUP(A5,Formelhilfe!$A$9:$O$44,15,FALSE)</f>
        <v>0</v>
      </c>
      <c r="T5" s="10">
        <f>SUM(L5:Q5)</f>
        <v>0</v>
      </c>
      <c r="U5" s="10">
        <f>IF(V5&gt;0,W5/V5,0)</f>
        <v>207.6</v>
      </c>
      <c r="V5" s="9">
        <f>VLOOKUP(A5,Formelhilfe!$A$9:$P$44,16,FALSE)</f>
        <v>1</v>
      </c>
      <c r="W5" s="11">
        <f>SUM(C5:H5,L5:Q5)</f>
        <v>207.6</v>
      </c>
    </row>
    <row r="6" spans="1:23" ht="20.25" customHeight="1" x14ac:dyDescent="0.4">
      <c r="A6" s="187" t="s">
        <v>114</v>
      </c>
      <c r="B6" s="95" t="str">
        <f>VLOOKUP(A6,'Wettkampf 1'!$B$10:$C$45,2,FALSE)</f>
        <v>Eisten I</v>
      </c>
      <c r="C6" s="9">
        <f>VLOOKUP(A6,'Wettkampf 1'!$B$10:$D$45,3,FALSE)</f>
        <v>205.8</v>
      </c>
      <c r="D6" s="9">
        <f>VLOOKUP($A6,'2'!$B$10:$D$45,3,FALSE)</f>
        <v>0</v>
      </c>
      <c r="E6" s="9">
        <f>VLOOKUP($A6,'3'!$B$10:$D$45,3,FALSE)</f>
        <v>0</v>
      </c>
      <c r="F6" s="9">
        <f>VLOOKUP($A6,'4'!$B$10:$D$45,3,FALSE)</f>
        <v>0</v>
      </c>
      <c r="G6" s="9">
        <f>VLOOKUP($A6,'5'!$B$10:$D$45,3,FALSE)</f>
        <v>0</v>
      </c>
      <c r="H6" s="9">
        <f>VLOOKUP($A6,'6'!$B$10:$D$45,3,FALSE)</f>
        <v>0</v>
      </c>
      <c r="I6" s="9">
        <f>IF(J6 &gt; 0,K6/J6,0)</f>
        <v>205.8</v>
      </c>
      <c r="J6" s="9">
        <f>VLOOKUP(A6,Formelhilfe!$A$9:$H$44,8,FALSE)</f>
        <v>1</v>
      </c>
      <c r="K6" s="10">
        <f>SUM(C6:H6)</f>
        <v>205.8</v>
      </c>
      <c r="L6" s="9">
        <f>VLOOKUP($A6,'7'!$B$10:$D$45,3,FALSE)</f>
        <v>0</v>
      </c>
      <c r="M6" s="9">
        <f>VLOOKUP($A6,'8'!$B$10:$D$45,3,FALSE)</f>
        <v>0</v>
      </c>
      <c r="N6" s="9">
        <f>VLOOKUP($A6,'9'!$B$10:$D$45,3,FALSE)</f>
        <v>0</v>
      </c>
      <c r="O6" s="9">
        <f>VLOOKUP($A6,'10'!$B$10:$D$45,3,FALSE)</f>
        <v>0</v>
      </c>
      <c r="P6" s="9">
        <f>VLOOKUP($A6,'11'!$B$10:$D$45,3,FALSE)</f>
        <v>0</v>
      </c>
      <c r="Q6" s="9">
        <f>VLOOKUP($A6,'12'!$B$10:$D$45,3,FALSE)</f>
        <v>0</v>
      </c>
      <c r="R6" s="10">
        <f>IF(S6 &gt;0,T6/S6,0)</f>
        <v>0</v>
      </c>
      <c r="S6" s="9">
        <f>VLOOKUP(A6,Formelhilfe!$A$9:$O$44,15,FALSE)</f>
        <v>0</v>
      </c>
      <c r="T6" s="10">
        <f>SUM(L6:Q6)</f>
        <v>0</v>
      </c>
      <c r="U6" s="10">
        <f>IF(V6&gt;0,W6/V6,0)</f>
        <v>205.8</v>
      </c>
      <c r="V6" s="9">
        <f>VLOOKUP(A6,Formelhilfe!$A$9:$P$44,16,FALSE)</f>
        <v>1</v>
      </c>
      <c r="W6" s="11">
        <f>SUM(C6:H6,L6:Q6)</f>
        <v>205.8</v>
      </c>
    </row>
    <row r="7" spans="1:23" ht="20.25" customHeight="1" x14ac:dyDescent="0.4">
      <c r="A7" s="187" t="s">
        <v>124</v>
      </c>
      <c r="B7" s="95" t="str">
        <f>VLOOKUP(A7,'Wettkampf 1'!$B$10:$C$45,2,FALSE)</f>
        <v>Sögel I</v>
      </c>
      <c r="C7" s="9">
        <f>VLOOKUP(A7,'Wettkampf 1'!$B$10:$D$45,3,FALSE)</f>
        <v>205.4</v>
      </c>
      <c r="D7" s="9">
        <f>VLOOKUP($A7,'2'!$B$10:$D$45,3,FALSE)</f>
        <v>0</v>
      </c>
      <c r="E7" s="9">
        <f>VLOOKUP($A7,'3'!$B$10:$D$45,3,FALSE)</f>
        <v>0</v>
      </c>
      <c r="F7" s="9">
        <f>VLOOKUP($A7,'4'!$B$10:$D$45,3,FALSE)</f>
        <v>0</v>
      </c>
      <c r="G7" s="9">
        <f>VLOOKUP($A7,'5'!$B$10:$D$45,3,FALSE)</f>
        <v>0</v>
      </c>
      <c r="H7" s="9">
        <f>VLOOKUP($A7,'6'!$B$10:$D$45,3,FALSE)</f>
        <v>0</v>
      </c>
      <c r="I7" s="9">
        <f>IF(J7 &gt; 0,K7/J7,0)</f>
        <v>205.4</v>
      </c>
      <c r="J7" s="9">
        <f>VLOOKUP(A7,Formelhilfe!$A$9:$H$44,8,FALSE)</f>
        <v>1</v>
      </c>
      <c r="K7" s="10">
        <f>SUM(C7:H7)</f>
        <v>205.4</v>
      </c>
      <c r="L7" s="9">
        <f>VLOOKUP($A7,'7'!$B$10:$D$45,3,FALSE)</f>
        <v>0</v>
      </c>
      <c r="M7" s="9">
        <f>VLOOKUP($A7,'8'!$B$10:$D$45,3,FALSE)</f>
        <v>0</v>
      </c>
      <c r="N7" s="9">
        <f>VLOOKUP($A7,'9'!$B$10:$D$45,3,FALSE)</f>
        <v>0</v>
      </c>
      <c r="O7" s="9">
        <f>VLOOKUP($A7,'10'!$B$10:$D$45,3,FALSE)</f>
        <v>0</v>
      </c>
      <c r="P7" s="9">
        <f>VLOOKUP($A7,'11'!$B$10:$D$45,3,FALSE)</f>
        <v>0</v>
      </c>
      <c r="Q7" s="9">
        <f>VLOOKUP($A7,'12'!$B$10:$D$45,3,FALSE)</f>
        <v>0</v>
      </c>
      <c r="R7" s="10">
        <f>IF(S7 &gt;0,T7/S7,0)</f>
        <v>0</v>
      </c>
      <c r="S7" s="9">
        <f>VLOOKUP(A7,Formelhilfe!$A$9:$O$44,15,FALSE)</f>
        <v>0</v>
      </c>
      <c r="T7" s="10">
        <f>SUM(L7:Q7)</f>
        <v>0</v>
      </c>
      <c r="U7" s="10">
        <f>IF(V7&gt;0,W7/V7,0)</f>
        <v>205.4</v>
      </c>
      <c r="V7" s="9">
        <f>VLOOKUP(A7,Formelhilfe!$A$9:$P$44,16,FALSE)</f>
        <v>1</v>
      </c>
      <c r="W7" s="11">
        <f>SUM(C7:H7,L7:Q7)</f>
        <v>205.4</v>
      </c>
    </row>
    <row r="8" spans="1:23" ht="20.25" customHeight="1" x14ac:dyDescent="0.4">
      <c r="A8" s="187" t="s">
        <v>117</v>
      </c>
      <c r="B8" s="95" t="str">
        <f>VLOOKUP(A8,'Wettkampf 1'!$B$10:$C$45,2,FALSE)</f>
        <v>Eisten I</v>
      </c>
      <c r="C8" s="9">
        <f>VLOOKUP(A8,'Wettkampf 1'!$B$10:$D$45,3,FALSE)</f>
        <v>205.3</v>
      </c>
      <c r="D8" s="9">
        <f>VLOOKUP($A8,'2'!$B$10:$D$45,3,FALSE)</f>
        <v>0</v>
      </c>
      <c r="E8" s="9">
        <f>VLOOKUP($A8,'3'!$B$10:$D$45,3,FALSE)</f>
        <v>0</v>
      </c>
      <c r="F8" s="9">
        <f>VLOOKUP($A8,'4'!$B$10:$D$45,3,FALSE)</f>
        <v>0</v>
      </c>
      <c r="G8" s="9">
        <f>VLOOKUP($A8,'5'!$B$10:$D$45,3,FALSE)</f>
        <v>0</v>
      </c>
      <c r="H8" s="9">
        <f>VLOOKUP($A8,'6'!$B$10:$D$45,3,FALSE)</f>
        <v>0</v>
      </c>
      <c r="I8" s="9">
        <f>IF(J8 &gt; 0,K8/J8,0)</f>
        <v>205.3</v>
      </c>
      <c r="J8" s="9">
        <f>VLOOKUP(A8,Formelhilfe!$A$9:$H$44,8,FALSE)</f>
        <v>1</v>
      </c>
      <c r="K8" s="10">
        <f>SUM(C8:H8)</f>
        <v>205.3</v>
      </c>
      <c r="L8" s="9">
        <f>VLOOKUP($A8,'7'!$B$10:$D$45,3,FALSE)</f>
        <v>0</v>
      </c>
      <c r="M8" s="9">
        <f>VLOOKUP($A8,'8'!$B$10:$D$45,3,FALSE)</f>
        <v>0</v>
      </c>
      <c r="N8" s="9">
        <f>VLOOKUP($A8,'9'!$B$10:$D$45,3,FALSE)</f>
        <v>0</v>
      </c>
      <c r="O8" s="9">
        <f>VLOOKUP($A8,'10'!$B$10:$D$45,3,FALSE)</f>
        <v>0</v>
      </c>
      <c r="P8" s="9">
        <f>VLOOKUP($A8,'11'!$B$10:$D$45,3,FALSE)</f>
        <v>0</v>
      </c>
      <c r="Q8" s="9">
        <f>VLOOKUP($A8,'12'!$B$10:$D$45,3,FALSE)</f>
        <v>0</v>
      </c>
      <c r="R8" s="10">
        <f>IF(S8 &gt;0,T8/S8,0)</f>
        <v>0</v>
      </c>
      <c r="S8" s="9">
        <f>VLOOKUP(A8,Formelhilfe!$A$9:$O$44,15,FALSE)</f>
        <v>0</v>
      </c>
      <c r="T8" s="10">
        <f>SUM(L8:Q8)</f>
        <v>0</v>
      </c>
      <c r="U8" s="10">
        <f>IF(V8&gt;0,W8/V8,0)</f>
        <v>205.3</v>
      </c>
      <c r="V8" s="9">
        <f>VLOOKUP(A8,Formelhilfe!$A$9:$P$44,16,FALSE)</f>
        <v>1</v>
      </c>
      <c r="W8" s="11">
        <f>SUM(C8:H8,L8:Q8)</f>
        <v>205.3</v>
      </c>
    </row>
    <row r="9" spans="1:23" ht="20.25" customHeight="1" x14ac:dyDescent="0.4">
      <c r="A9" s="187" t="s">
        <v>122</v>
      </c>
      <c r="B9" s="95" t="str">
        <f>VLOOKUP(A9,'Wettkampf 1'!$B$10:$C$45,2,FALSE)</f>
        <v>Werlte I</v>
      </c>
      <c r="C9" s="9">
        <f>VLOOKUP(A9,'Wettkampf 1'!$B$10:$D$45,3,FALSE)</f>
        <v>205.3</v>
      </c>
      <c r="D9" s="9">
        <f>VLOOKUP($A9,'2'!$B$10:$D$45,3,FALSE)</f>
        <v>0</v>
      </c>
      <c r="E9" s="9">
        <f>VLOOKUP($A9,'3'!$B$10:$D$45,3,FALSE)</f>
        <v>0</v>
      </c>
      <c r="F9" s="9">
        <f>VLOOKUP($A9,'4'!$B$10:$D$45,3,FALSE)</f>
        <v>0</v>
      </c>
      <c r="G9" s="9">
        <f>VLOOKUP($A9,'5'!$B$10:$D$45,3,FALSE)</f>
        <v>0</v>
      </c>
      <c r="H9" s="9">
        <f>VLOOKUP($A9,'6'!$B$10:$D$45,3,FALSE)</f>
        <v>0</v>
      </c>
      <c r="I9" s="9">
        <f>IF(J9 &gt; 0,K9/J9,0)</f>
        <v>205.3</v>
      </c>
      <c r="J9" s="9">
        <f>VLOOKUP(A9,Formelhilfe!$A$9:$H$44,8,FALSE)</f>
        <v>1</v>
      </c>
      <c r="K9" s="10">
        <f>SUM(C9:H9)</f>
        <v>205.3</v>
      </c>
      <c r="L9" s="9">
        <f>VLOOKUP($A9,'7'!$B$10:$D$45,3,FALSE)</f>
        <v>0</v>
      </c>
      <c r="M9" s="9">
        <f>VLOOKUP($A9,'8'!$B$10:$D$45,3,FALSE)</f>
        <v>0</v>
      </c>
      <c r="N9" s="9">
        <f>VLOOKUP($A9,'9'!$B$10:$D$45,3,FALSE)</f>
        <v>0</v>
      </c>
      <c r="O9" s="9">
        <f>VLOOKUP($A9,'10'!$B$10:$D$45,3,FALSE)</f>
        <v>0</v>
      </c>
      <c r="P9" s="9">
        <f>VLOOKUP($A9,'11'!$B$10:$D$45,3,FALSE)</f>
        <v>0</v>
      </c>
      <c r="Q9" s="9">
        <f>VLOOKUP($A9,'12'!$B$10:$D$45,3,FALSE)</f>
        <v>0</v>
      </c>
      <c r="R9" s="10">
        <f>IF(S9 &gt;0,T9/S9,0)</f>
        <v>0</v>
      </c>
      <c r="S9" s="9">
        <f>VLOOKUP(A9,Formelhilfe!$A$9:$O$44,15,FALSE)</f>
        <v>0</v>
      </c>
      <c r="T9" s="10">
        <f>SUM(L9:Q9)</f>
        <v>0</v>
      </c>
      <c r="U9" s="10">
        <f>IF(V9&gt;0,W9/V9,0)</f>
        <v>205.3</v>
      </c>
      <c r="V9" s="9">
        <f>VLOOKUP(A9,Formelhilfe!$A$9:$P$44,16,FALSE)</f>
        <v>1</v>
      </c>
      <c r="W9" s="11">
        <f>SUM(C9:H9,L9:Q9)</f>
        <v>205.3</v>
      </c>
    </row>
    <row r="10" spans="1:23" ht="20.25" customHeight="1" x14ac:dyDescent="0.4">
      <c r="A10" s="187" t="s">
        <v>121</v>
      </c>
      <c r="B10" s="95" t="str">
        <f>VLOOKUP(A10,'Wettkampf 1'!$B$10:$C$45,2,FALSE)</f>
        <v>Werlte I</v>
      </c>
      <c r="C10" s="9">
        <f>VLOOKUP(A10,'Wettkampf 1'!$B$10:$D$45,3,FALSE)</f>
        <v>204.7</v>
      </c>
      <c r="D10" s="9">
        <f>VLOOKUP($A10,'2'!$B$10:$D$45,3,FALSE)</f>
        <v>0</v>
      </c>
      <c r="E10" s="9">
        <f>VLOOKUP($A10,'3'!$B$10:$D$45,3,FALSE)</f>
        <v>0</v>
      </c>
      <c r="F10" s="9">
        <f>VLOOKUP($A10,'4'!$B$10:$D$45,3,FALSE)</f>
        <v>0</v>
      </c>
      <c r="G10" s="9">
        <f>VLOOKUP($A10,'5'!$B$10:$D$45,3,FALSE)</f>
        <v>0</v>
      </c>
      <c r="H10" s="9">
        <f>VLOOKUP($A10,'6'!$B$10:$D$45,3,FALSE)</f>
        <v>0</v>
      </c>
      <c r="I10" s="9">
        <f>IF(J10 &gt; 0,K10/J10,0)</f>
        <v>204.7</v>
      </c>
      <c r="J10" s="9">
        <f>VLOOKUP(A10,Formelhilfe!$A$9:$H$44,8,FALSE)</f>
        <v>1</v>
      </c>
      <c r="K10" s="10">
        <f>SUM(C10:H10)</f>
        <v>204.7</v>
      </c>
      <c r="L10" s="9">
        <f>VLOOKUP($A10,'7'!$B$10:$D$45,3,FALSE)</f>
        <v>0</v>
      </c>
      <c r="M10" s="9">
        <f>VLOOKUP($A10,'8'!$B$10:$D$45,3,FALSE)</f>
        <v>0</v>
      </c>
      <c r="N10" s="9">
        <f>VLOOKUP($A10,'9'!$B$10:$D$45,3,FALSE)</f>
        <v>0</v>
      </c>
      <c r="O10" s="9">
        <f>VLOOKUP($A10,'10'!$B$10:$D$45,3,FALSE)</f>
        <v>0</v>
      </c>
      <c r="P10" s="9">
        <f>VLOOKUP($A10,'11'!$B$10:$D$45,3,FALSE)</f>
        <v>0</v>
      </c>
      <c r="Q10" s="9">
        <f>VLOOKUP($A10,'12'!$B$10:$D$45,3,FALSE)</f>
        <v>0</v>
      </c>
      <c r="R10" s="10">
        <f>IF(S10 &gt;0,T10/S10,0)</f>
        <v>0</v>
      </c>
      <c r="S10" s="9">
        <f>VLOOKUP(A10,Formelhilfe!$A$9:$O$44,15,FALSE)</f>
        <v>0</v>
      </c>
      <c r="T10" s="10">
        <f>SUM(L10:Q10)</f>
        <v>0</v>
      </c>
      <c r="U10" s="10">
        <f>IF(V10&gt;0,W10/V10,0)</f>
        <v>204.7</v>
      </c>
      <c r="V10" s="9">
        <f>VLOOKUP(A10,Formelhilfe!$A$9:$P$44,16,FALSE)</f>
        <v>1</v>
      </c>
      <c r="W10" s="11">
        <f>SUM(C10:H10,L10:Q10)</f>
        <v>204.7</v>
      </c>
    </row>
    <row r="11" spans="1:23" ht="20.25" customHeight="1" x14ac:dyDescent="0.4">
      <c r="A11" s="187" t="s">
        <v>127</v>
      </c>
      <c r="B11" s="95" t="str">
        <f>VLOOKUP(A11,'Wettkampf 1'!$B$10:$C$45,2,FALSE)</f>
        <v>Sögel I</v>
      </c>
      <c r="C11" s="9">
        <f>VLOOKUP(A11,'Wettkampf 1'!$B$10:$D$45,3,FALSE)</f>
        <v>196</v>
      </c>
      <c r="D11" s="9">
        <f>VLOOKUP($A11,'2'!$B$10:$D$45,3,FALSE)</f>
        <v>0</v>
      </c>
      <c r="E11" s="9">
        <f>VLOOKUP($A11,'3'!$B$10:$D$45,3,FALSE)</f>
        <v>0</v>
      </c>
      <c r="F11" s="9">
        <f>VLOOKUP($A11,'4'!$B$10:$D$45,3,FALSE)</f>
        <v>0</v>
      </c>
      <c r="G11" s="9">
        <f>VLOOKUP($A11,'5'!$B$10:$D$45,3,FALSE)</f>
        <v>0</v>
      </c>
      <c r="H11" s="9">
        <f>VLOOKUP($A11,'6'!$B$10:$D$45,3,FALSE)</f>
        <v>0</v>
      </c>
      <c r="I11" s="9">
        <f>IF(J11 &gt; 0,K11/J11,0)</f>
        <v>196</v>
      </c>
      <c r="J11" s="9">
        <f>VLOOKUP(A11,Formelhilfe!$A$9:$H$44,8,FALSE)</f>
        <v>1</v>
      </c>
      <c r="K11" s="10">
        <f>SUM(C11:H11)</f>
        <v>196</v>
      </c>
      <c r="L11" s="9">
        <f>VLOOKUP($A11,'7'!$B$10:$D$45,3,FALSE)</f>
        <v>0</v>
      </c>
      <c r="M11" s="9">
        <f>VLOOKUP($A11,'8'!$B$10:$D$45,3,FALSE)</f>
        <v>0</v>
      </c>
      <c r="N11" s="9">
        <f>VLOOKUP($A11,'9'!$B$10:$D$45,3,FALSE)</f>
        <v>0</v>
      </c>
      <c r="O11" s="9">
        <f>VLOOKUP($A11,'10'!$B$10:$D$45,3,FALSE)</f>
        <v>0</v>
      </c>
      <c r="P11" s="9">
        <f>VLOOKUP($A11,'11'!$B$10:$D$45,3,FALSE)</f>
        <v>0</v>
      </c>
      <c r="Q11" s="9">
        <f>VLOOKUP($A11,'12'!$B$10:$D$45,3,FALSE)</f>
        <v>0</v>
      </c>
      <c r="R11" s="10">
        <f>IF(S11 &gt;0,T11/S11,0)</f>
        <v>0</v>
      </c>
      <c r="S11" s="9">
        <f>VLOOKUP(A11,Formelhilfe!$A$9:$O$44,15,FALSE)</f>
        <v>0</v>
      </c>
      <c r="T11" s="10">
        <f>SUM(L11:Q11)</f>
        <v>0</v>
      </c>
      <c r="U11" s="10">
        <f>IF(V11&gt;0,W11/V11,0)</f>
        <v>196</v>
      </c>
      <c r="V11" s="9">
        <f>VLOOKUP(A11,Formelhilfe!$A$9:$P$44,16,FALSE)</f>
        <v>1</v>
      </c>
      <c r="W11" s="11">
        <f>SUM(C11:H11,L11:Q11)</f>
        <v>196</v>
      </c>
    </row>
    <row r="12" spans="1:23" ht="20.25" customHeight="1" x14ac:dyDescent="0.4">
      <c r="A12" s="187" t="s">
        <v>125</v>
      </c>
      <c r="B12" s="95" t="str">
        <f>VLOOKUP(A12,'Wettkampf 1'!$B$10:$C$45,2,FALSE)</f>
        <v>Sögel I</v>
      </c>
      <c r="C12" s="9">
        <f>VLOOKUP(A12,'Wettkampf 1'!$B$10:$D$45,3,FALSE)</f>
        <v>187.1</v>
      </c>
      <c r="D12" s="9">
        <f>VLOOKUP($A12,'2'!$B$10:$D$45,3,FALSE)</f>
        <v>0</v>
      </c>
      <c r="E12" s="9">
        <f>VLOOKUP($A12,'3'!$B$10:$D$45,3,FALSE)</f>
        <v>0</v>
      </c>
      <c r="F12" s="9">
        <f>VLOOKUP($A12,'4'!$B$10:$D$45,3,FALSE)</f>
        <v>0</v>
      </c>
      <c r="G12" s="9">
        <f>VLOOKUP($A12,'5'!$B$10:$D$45,3,FALSE)</f>
        <v>0</v>
      </c>
      <c r="H12" s="9">
        <f>VLOOKUP($A12,'6'!$B$10:$D$45,3,FALSE)</f>
        <v>0</v>
      </c>
      <c r="I12" s="9">
        <f>IF(J12 &gt; 0,K12/J12,0)</f>
        <v>187.1</v>
      </c>
      <c r="J12" s="9">
        <f>VLOOKUP(A12,Formelhilfe!$A$9:$H$44,8,FALSE)</f>
        <v>1</v>
      </c>
      <c r="K12" s="10">
        <f>SUM(C12:H12)</f>
        <v>187.1</v>
      </c>
      <c r="L12" s="9">
        <f>VLOOKUP($A12,'7'!$B$10:$D$45,3,FALSE)</f>
        <v>0</v>
      </c>
      <c r="M12" s="9">
        <f>VLOOKUP($A12,'8'!$B$10:$D$45,3,FALSE)</f>
        <v>0</v>
      </c>
      <c r="N12" s="9">
        <f>VLOOKUP($A12,'9'!$B$10:$D$45,3,FALSE)</f>
        <v>0</v>
      </c>
      <c r="O12" s="9">
        <f>VLOOKUP($A12,'10'!$B$10:$D$45,3,FALSE)</f>
        <v>0</v>
      </c>
      <c r="P12" s="9">
        <f>VLOOKUP($A12,'11'!$B$10:$D$45,3,FALSE)</f>
        <v>0</v>
      </c>
      <c r="Q12" s="9">
        <f>VLOOKUP($A12,'12'!$B$10:$D$45,3,FALSE)</f>
        <v>0</v>
      </c>
      <c r="R12" s="10">
        <f>IF(S12 &gt;0,T12/S12,0)</f>
        <v>0</v>
      </c>
      <c r="S12" s="9">
        <f>VLOOKUP(A12,Formelhilfe!$A$9:$O$44,15,FALSE)</f>
        <v>0</v>
      </c>
      <c r="T12" s="10">
        <f>SUM(L12:Q12)</f>
        <v>0</v>
      </c>
      <c r="U12" s="10">
        <f>IF(V12&gt;0,W12/V12,0)</f>
        <v>187.1</v>
      </c>
      <c r="V12" s="9">
        <f>VLOOKUP(A12,Formelhilfe!$A$9:$P$44,16,FALSE)</f>
        <v>1</v>
      </c>
      <c r="W12" s="11">
        <f>SUM(C12:H12,L12:Q12)</f>
        <v>187.1</v>
      </c>
    </row>
    <row r="13" spans="1:23" ht="20.25" customHeight="1" x14ac:dyDescent="0.4">
      <c r="A13" s="187" t="s">
        <v>49</v>
      </c>
      <c r="B13" s="95" t="str">
        <f>VLOOKUP(A13,'Wettkampf 1'!$B$10:$C$45,2,FALSE)</f>
        <v>Eisten I</v>
      </c>
      <c r="C13" s="9">
        <f>VLOOKUP(A13,'Wettkampf 1'!$B$10:$D$45,3,FALSE)</f>
        <v>0</v>
      </c>
      <c r="D13" s="9">
        <f>VLOOKUP($A13,'2'!$B$10:$D$45,3,FALSE)</f>
        <v>0</v>
      </c>
      <c r="E13" s="9">
        <f>VLOOKUP($A13,'3'!$B$10:$D$45,3,FALSE)</f>
        <v>0</v>
      </c>
      <c r="F13" s="9">
        <f>VLOOKUP($A13,'4'!$B$10:$D$45,3,FALSE)</f>
        <v>0</v>
      </c>
      <c r="G13" s="9">
        <f>VLOOKUP($A13,'5'!$B$10:$D$45,3,FALSE)</f>
        <v>0</v>
      </c>
      <c r="H13" s="9">
        <f>VLOOKUP($A13,'6'!$B$10:$D$45,3,FALSE)</f>
        <v>0</v>
      </c>
      <c r="I13" s="9">
        <f>IF(J13 &gt; 0,K13/J13,0)</f>
        <v>0</v>
      </c>
      <c r="J13" s="9">
        <f>VLOOKUP(A13,Formelhilfe!$A$9:$H$44,8,FALSE)</f>
        <v>0</v>
      </c>
      <c r="K13" s="10">
        <f>SUM(C13:H13)</f>
        <v>0</v>
      </c>
      <c r="L13" s="9">
        <f>VLOOKUP($A13,'7'!$B$10:$D$45,3,FALSE)</f>
        <v>0</v>
      </c>
      <c r="M13" s="9">
        <f>VLOOKUP($A13,'8'!$B$10:$D$45,3,FALSE)</f>
        <v>0</v>
      </c>
      <c r="N13" s="9">
        <f>VLOOKUP($A13,'9'!$B$10:$D$45,3,FALSE)</f>
        <v>0</v>
      </c>
      <c r="O13" s="9">
        <f>VLOOKUP($A13,'10'!$B$10:$D$45,3,FALSE)</f>
        <v>0</v>
      </c>
      <c r="P13" s="9">
        <f>VLOOKUP($A13,'11'!$B$10:$D$45,3,FALSE)</f>
        <v>0</v>
      </c>
      <c r="Q13" s="9">
        <f>VLOOKUP($A13,'12'!$B$10:$D$45,3,FALSE)</f>
        <v>0</v>
      </c>
      <c r="R13" s="10">
        <f>IF(S13 &gt;0,T13/S13,0)</f>
        <v>0</v>
      </c>
      <c r="S13" s="9">
        <f>VLOOKUP(A13,Formelhilfe!$A$9:$O$44,15,FALSE)</f>
        <v>0</v>
      </c>
      <c r="T13" s="10">
        <f>SUM(L13:Q13)</f>
        <v>0</v>
      </c>
      <c r="U13" s="10">
        <f>IF(V13&gt;0,W13/V13,0)</f>
        <v>0</v>
      </c>
      <c r="V13" s="9">
        <f>VLOOKUP(A13,Formelhilfe!$A$9:$P$44,16,FALSE)</f>
        <v>0</v>
      </c>
      <c r="W13" s="11">
        <f>SUM(C13:H13,L13:Q13)</f>
        <v>0</v>
      </c>
    </row>
    <row r="14" spans="1:23" ht="20.25" customHeight="1" x14ac:dyDescent="0.4">
      <c r="A14" s="187" t="s">
        <v>50</v>
      </c>
      <c r="B14" s="95" t="str">
        <f>VLOOKUP(A14,'Wettkampf 1'!$B$10:$C$45,2,FALSE)</f>
        <v>Eisten I</v>
      </c>
      <c r="C14" s="9">
        <f>VLOOKUP(A14,'Wettkampf 1'!$B$10:$D$45,3,FALSE)</f>
        <v>0</v>
      </c>
      <c r="D14" s="9">
        <f>VLOOKUP($A14,'2'!$B$10:$D$45,3,FALSE)</f>
        <v>0</v>
      </c>
      <c r="E14" s="9">
        <f>VLOOKUP($A14,'3'!$B$10:$D$45,3,FALSE)</f>
        <v>0</v>
      </c>
      <c r="F14" s="9">
        <f>VLOOKUP($A14,'4'!$B$10:$D$45,3,FALSE)</f>
        <v>0</v>
      </c>
      <c r="G14" s="9">
        <f>VLOOKUP($A14,'5'!$B$10:$D$45,3,FALSE)</f>
        <v>0</v>
      </c>
      <c r="H14" s="9">
        <f>VLOOKUP($A14,'6'!$B$10:$D$45,3,FALSE)</f>
        <v>0</v>
      </c>
      <c r="I14" s="9">
        <f>IF(J14 &gt; 0,K14/J14,0)</f>
        <v>0</v>
      </c>
      <c r="J14" s="9">
        <f>VLOOKUP(A14,Formelhilfe!$A$9:$H$44,8,FALSE)</f>
        <v>0</v>
      </c>
      <c r="K14" s="10">
        <f>SUM(C14:H14)</f>
        <v>0</v>
      </c>
      <c r="L14" s="9">
        <f>VLOOKUP($A14,'7'!$B$10:$D$45,3,FALSE)</f>
        <v>0</v>
      </c>
      <c r="M14" s="9">
        <f>VLOOKUP($A14,'8'!$B$10:$D$45,3,FALSE)</f>
        <v>0</v>
      </c>
      <c r="N14" s="9">
        <f>VLOOKUP($A14,'9'!$B$10:$D$45,3,FALSE)</f>
        <v>0</v>
      </c>
      <c r="O14" s="9">
        <f>VLOOKUP($A14,'10'!$B$10:$D$45,3,FALSE)</f>
        <v>0</v>
      </c>
      <c r="P14" s="9">
        <f>VLOOKUP($A14,'11'!$B$10:$D$45,3,FALSE)</f>
        <v>0</v>
      </c>
      <c r="Q14" s="9">
        <f>VLOOKUP($A14,'12'!$B$10:$D$45,3,FALSE)</f>
        <v>0</v>
      </c>
      <c r="R14" s="10">
        <f>IF(S14 &gt;0,T14/S14,0)</f>
        <v>0</v>
      </c>
      <c r="S14" s="9">
        <f>VLOOKUP(A14,Formelhilfe!$A$9:$O$44,15,FALSE)</f>
        <v>0</v>
      </c>
      <c r="T14" s="10">
        <f>SUM(L14:Q14)</f>
        <v>0</v>
      </c>
      <c r="U14" s="10">
        <f>IF(V14&gt;0,W14/V14,0)</f>
        <v>0</v>
      </c>
      <c r="V14" s="9">
        <f>VLOOKUP(A14,Formelhilfe!$A$9:$P$44,16,FALSE)</f>
        <v>0</v>
      </c>
      <c r="W14" s="11">
        <f>SUM(C14:H14,L14:Q14)</f>
        <v>0</v>
      </c>
    </row>
    <row r="15" spans="1:23" ht="20.25" customHeight="1" x14ac:dyDescent="0.4">
      <c r="A15" s="187" t="s">
        <v>123</v>
      </c>
      <c r="B15" s="95" t="str">
        <f>VLOOKUP(A15,'Wettkampf 1'!$B$10:$C$45,2,FALSE)</f>
        <v>Werlte I</v>
      </c>
      <c r="C15" s="9">
        <f>VLOOKUP(A15,'Wettkampf 1'!$B$10:$D$45,3,FALSE)</f>
        <v>0</v>
      </c>
      <c r="D15" s="9">
        <f>VLOOKUP($A15,'2'!$B$10:$D$45,3,FALSE)</f>
        <v>0</v>
      </c>
      <c r="E15" s="9">
        <f>VLOOKUP($A15,'3'!$B$10:$D$45,3,FALSE)</f>
        <v>0</v>
      </c>
      <c r="F15" s="9">
        <f>VLOOKUP($A15,'4'!$B$10:$D$45,3,FALSE)</f>
        <v>0</v>
      </c>
      <c r="G15" s="9">
        <f>VLOOKUP($A15,'5'!$B$10:$D$45,3,FALSE)</f>
        <v>0</v>
      </c>
      <c r="H15" s="9">
        <f>VLOOKUP($A15,'6'!$B$10:$D$45,3,FALSE)</f>
        <v>0</v>
      </c>
      <c r="I15" s="9">
        <f>IF(J15 &gt; 0,K15/J15,0)</f>
        <v>0</v>
      </c>
      <c r="J15" s="9">
        <f>VLOOKUP(A15,Formelhilfe!$A$9:$H$44,8,FALSE)</f>
        <v>0</v>
      </c>
      <c r="K15" s="10">
        <f>SUM(C15:H15)</f>
        <v>0</v>
      </c>
      <c r="L15" s="9">
        <f>VLOOKUP($A15,'7'!$B$10:$D$45,3,FALSE)</f>
        <v>0</v>
      </c>
      <c r="M15" s="9">
        <f>VLOOKUP($A15,'8'!$B$10:$D$45,3,FALSE)</f>
        <v>0</v>
      </c>
      <c r="N15" s="9">
        <f>VLOOKUP($A15,'9'!$B$10:$D$45,3,FALSE)</f>
        <v>0</v>
      </c>
      <c r="O15" s="9">
        <f>VLOOKUP($A15,'10'!$B$10:$D$45,3,FALSE)</f>
        <v>0</v>
      </c>
      <c r="P15" s="9">
        <f>VLOOKUP($A15,'11'!$B$10:$D$45,3,FALSE)</f>
        <v>0</v>
      </c>
      <c r="Q15" s="9">
        <f>VLOOKUP($A15,'12'!$B$10:$D$45,3,FALSE)</f>
        <v>0</v>
      </c>
      <c r="R15" s="10">
        <f>IF(S15 &gt;0,T15/S15,0)</f>
        <v>0</v>
      </c>
      <c r="S15" s="9">
        <f>VLOOKUP(A15,Formelhilfe!$A$9:$O$44,15,FALSE)</f>
        <v>0</v>
      </c>
      <c r="T15" s="10">
        <f>SUM(L15:Q15)</f>
        <v>0</v>
      </c>
      <c r="U15" s="10">
        <f>IF(V15&gt;0,W15/V15,0)</f>
        <v>0</v>
      </c>
      <c r="V15" s="9">
        <f>VLOOKUP(A15,Formelhilfe!$A$9:$P$44,16,FALSE)</f>
        <v>0</v>
      </c>
      <c r="W15" s="11">
        <f>SUM(C15:H15,L15:Q15)</f>
        <v>0</v>
      </c>
    </row>
    <row r="16" spans="1:23" ht="20.25" customHeight="1" x14ac:dyDescent="0.4">
      <c r="A16" s="187" t="s">
        <v>51</v>
      </c>
      <c r="B16" s="95" t="str">
        <f>VLOOKUP(A16,'Wettkampf 1'!$B$10:$C$45,2,FALSE)</f>
        <v>Werlte I</v>
      </c>
      <c r="C16" s="9">
        <f>VLOOKUP(A16,'Wettkampf 1'!$B$10:$D$45,3,FALSE)</f>
        <v>0</v>
      </c>
      <c r="D16" s="9">
        <f>VLOOKUP($A16,'2'!$B$10:$D$45,3,FALSE)</f>
        <v>0</v>
      </c>
      <c r="E16" s="9">
        <f>VLOOKUP($A16,'3'!$B$10:$D$45,3,FALSE)</f>
        <v>0</v>
      </c>
      <c r="F16" s="9">
        <f>VLOOKUP($A16,'4'!$B$10:$D$45,3,FALSE)</f>
        <v>0</v>
      </c>
      <c r="G16" s="9">
        <f>VLOOKUP($A16,'5'!$B$10:$D$45,3,FALSE)</f>
        <v>0</v>
      </c>
      <c r="H16" s="9">
        <f>VLOOKUP($A16,'6'!$B$10:$D$45,3,FALSE)</f>
        <v>0</v>
      </c>
      <c r="I16" s="9">
        <f>IF(J16 &gt; 0,K16/J16,0)</f>
        <v>0</v>
      </c>
      <c r="J16" s="9">
        <f>VLOOKUP(A16,Formelhilfe!$A$9:$H$44,8,FALSE)</f>
        <v>0</v>
      </c>
      <c r="K16" s="10">
        <f>SUM(C16:H16)</f>
        <v>0</v>
      </c>
      <c r="L16" s="9">
        <f>VLOOKUP($A16,'7'!$B$10:$D$45,3,FALSE)</f>
        <v>0</v>
      </c>
      <c r="M16" s="9">
        <f>VLOOKUP($A16,'8'!$B$10:$D$45,3,FALSE)</f>
        <v>0</v>
      </c>
      <c r="N16" s="9">
        <f>VLOOKUP($A16,'9'!$B$10:$D$45,3,FALSE)</f>
        <v>0</v>
      </c>
      <c r="O16" s="9">
        <f>VLOOKUP($A16,'10'!$B$10:$D$45,3,FALSE)</f>
        <v>0</v>
      </c>
      <c r="P16" s="9">
        <f>VLOOKUP($A16,'11'!$B$10:$D$45,3,FALSE)</f>
        <v>0</v>
      </c>
      <c r="Q16" s="9">
        <f>VLOOKUP($A16,'12'!$B$10:$D$45,3,FALSE)</f>
        <v>0</v>
      </c>
      <c r="R16" s="10">
        <f>IF(S16 &gt;0,T16/S16,0)</f>
        <v>0</v>
      </c>
      <c r="S16" s="9">
        <f>VLOOKUP(A16,Formelhilfe!$A$9:$O$44,15,FALSE)</f>
        <v>0</v>
      </c>
      <c r="T16" s="10">
        <f>SUM(L16:Q16)</f>
        <v>0</v>
      </c>
      <c r="U16" s="10">
        <f>IF(V16&gt;0,W16/V16,0)</f>
        <v>0</v>
      </c>
      <c r="V16" s="9">
        <f>VLOOKUP(A16,Formelhilfe!$A$9:$P$44,16,FALSE)</f>
        <v>0</v>
      </c>
      <c r="W16" s="11">
        <f>SUM(C16:H16,L16:Q16)</f>
        <v>0</v>
      </c>
    </row>
    <row r="17" spans="1:45" ht="20.25" customHeight="1" x14ac:dyDescent="0.4">
      <c r="A17" s="187" t="s">
        <v>126</v>
      </c>
      <c r="B17" s="95" t="str">
        <f>VLOOKUP(A17,'Wettkampf 1'!$B$10:$C$45,2,FALSE)</f>
        <v>Sögel I</v>
      </c>
      <c r="C17" s="9">
        <f>VLOOKUP(A17,'Wettkampf 1'!$B$10:$D$45,3,FALSE)</f>
        <v>0</v>
      </c>
      <c r="D17" s="9">
        <f>VLOOKUP($A17,'2'!$B$10:$D$45,3,FALSE)</f>
        <v>0</v>
      </c>
      <c r="E17" s="9">
        <f>VLOOKUP($A17,'3'!$B$10:$D$45,3,FALSE)</f>
        <v>0</v>
      </c>
      <c r="F17" s="9">
        <f>VLOOKUP($A17,'4'!$B$10:$D$45,3,FALSE)</f>
        <v>0</v>
      </c>
      <c r="G17" s="9">
        <f>VLOOKUP($A17,'5'!$B$10:$D$45,3,FALSE)</f>
        <v>0</v>
      </c>
      <c r="H17" s="9">
        <f>VLOOKUP($A17,'6'!$B$10:$D$45,3,FALSE)</f>
        <v>0</v>
      </c>
      <c r="I17" s="9">
        <f>IF(J17 &gt; 0,K17/J17,0)</f>
        <v>0</v>
      </c>
      <c r="J17" s="9">
        <f>VLOOKUP(A17,Formelhilfe!$A$9:$H$44,8,FALSE)</f>
        <v>0</v>
      </c>
      <c r="K17" s="10">
        <f>SUM(C17:H17)</f>
        <v>0</v>
      </c>
      <c r="L17" s="9">
        <f>VLOOKUP($A17,'7'!$B$10:$D$45,3,FALSE)</f>
        <v>0</v>
      </c>
      <c r="M17" s="9">
        <f>VLOOKUP($A17,'8'!$B$10:$D$45,3,FALSE)</f>
        <v>0</v>
      </c>
      <c r="N17" s="9">
        <f>VLOOKUP($A17,'9'!$B$10:$D$45,3,FALSE)</f>
        <v>0</v>
      </c>
      <c r="O17" s="9">
        <f>VLOOKUP($A17,'10'!$B$10:$D$45,3,FALSE)</f>
        <v>0</v>
      </c>
      <c r="P17" s="9">
        <f>VLOOKUP($A17,'11'!$B$10:$D$45,3,FALSE)</f>
        <v>0</v>
      </c>
      <c r="Q17" s="9">
        <f>VLOOKUP($A17,'12'!$B$10:$D$45,3,FALSE)</f>
        <v>0</v>
      </c>
      <c r="R17" s="10">
        <f>IF(S17 &gt;0,T17/S17,0)</f>
        <v>0</v>
      </c>
      <c r="S17" s="9">
        <f>VLOOKUP(A17,Formelhilfe!$A$9:$O$44,15,FALSE)</f>
        <v>0</v>
      </c>
      <c r="T17" s="10">
        <f>SUM(L17:Q17)</f>
        <v>0</v>
      </c>
      <c r="U17" s="10">
        <f>IF(V17&gt;0,W17/V17,0)</f>
        <v>0</v>
      </c>
      <c r="V17" s="9">
        <f>VLOOKUP(A17,Formelhilfe!$A$9:$P$44,16,FALSE)</f>
        <v>0</v>
      </c>
      <c r="W17" s="11">
        <f>SUM(C17:H17,L17:Q17)</f>
        <v>0</v>
      </c>
    </row>
    <row r="18" spans="1:45" ht="20.25" customHeight="1" x14ac:dyDescent="0.4">
      <c r="A18" s="187" t="s">
        <v>52</v>
      </c>
      <c r="B18" s="95" t="str">
        <f>VLOOKUP(A18,'Wettkampf 1'!$B$10:$C$45,2,FALSE)</f>
        <v>Sögel I</v>
      </c>
      <c r="C18" s="9">
        <f>VLOOKUP(A18,'Wettkampf 1'!$B$10:$D$45,3,FALSE)</f>
        <v>0</v>
      </c>
      <c r="D18" s="9">
        <f>VLOOKUP($A18,'2'!$B$10:$D$45,3,FALSE)</f>
        <v>0</v>
      </c>
      <c r="E18" s="9">
        <f>VLOOKUP($A18,'3'!$B$10:$D$45,3,FALSE)</f>
        <v>0</v>
      </c>
      <c r="F18" s="9">
        <f>VLOOKUP($A18,'4'!$B$10:$D$45,3,FALSE)</f>
        <v>0</v>
      </c>
      <c r="G18" s="9">
        <f>VLOOKUP($A18,'5'!$B$10:$D$45,3,FALSE)</f>
        <v>0</v>
      </c>
      <c r="H18" s="9">
        <f>VLOOKUP($A18,'6'!$B$10:$D$45,3,FALSE)</f>
        <v>0</v>
      </c>
      <c r="I18" s="9">
        <f>IF(J18 &gt; 0,K18/J18,0)</f>
        <v>0</v>
      </c>
      <c r="J18" s="9">
        <f>VLOOKUP(A18,Formelhilfe!$A$9:$H$44,8,FALSE)</f>
        <v>0</v>
      </c>
      <c r="K18" s="10">
        <f>SUM(C18:H18)</f>
        <v>0</v>
      </c>
      <c r="L18" s="9">
        <f>VLOOKUP($A18,'7'!$B$10:$D$45,3,FALSE)</f>
        <v>0</v>
      </c>
      <c r="M18" s="9">
        <f>VLOOKUP($A18,'8'!$B$10:$D$45,3,FALSE)</f>
        <v>0</v>
      </c>
      <c r="N18" s="9">
        <f>VLOOKUP($A18,'9'!$B$10:$D$45,3,FALSE)</f>
        <v>0</v>
      </c>
      <c r="O18" s="9">
        <f>VLOOKUP($A18,'10'!$B$10:$D$45,3,FALSE)</f>
        <v>0</v>
      </c>
      <c r="P18" s="9">
        <f>VLOOKUP($A18,'11'!$B$10:$D$45,3,FALSE)</f>
        <v>0</v>
      </c>
      <c r="Q18" s="9">
        <f>VLOOKUP($A18,'12'!$B$10:$D$45,3,FALSE)</f>
        <v>0</v>
      </c>
      <c r="R18" s="10">
        <f>IF(S18 &gt;0,T18/S18,0)</f>
        <v>0</v>
      </c>
      <c r="S18" s="9">
        <f>VLOOKUP(A18,Formelhilfe!$A$9:$O$44,15,FALSE)</f>
        <v>0</v>
      </c>
      <c r="T18" s="10">
        <f>SUM(L18:Q18)</f>
        <v>0</v>
      </c>
      <c r="U18" s="10">
        <f>IF(V18&gt;0,W18/V18,0)</f>
        <v>0</v>
      </c>
      <c r="V18" s="9">
        <f>VLOOKUP(A18,Formelhilfe!$A$9:$P$44,16,FALSE)</f>
        <v>0</v>
      </c>
      <c r="W18" s="11">
        <f>SUM(C18:H18,L18:Q18)</f>
        <v>0</v>
      </c>
    </row>
    <row r="19" spans="1:45" ht="20.25" customHeight="1" x14ac:dyDescent="0.4">
      <c r="A19" s="187" t="s">
        <v>53</v>
      </c>
      <c r="B19" s="95" t="str">
        <f>VLOOKUP(A19,'Wettkampf 1'!$B$10:$C$45,2,FALSE)</f>
        <v>Sögel I</v>
      </c>
      <c r="C19" s="9">
        <f>VLOOKUP(A19,'Wettkampf 1'!$B$10:$D$45,3,FALSE)</f>
        <v>0</v>
      </c>
      <c r="D19" s="9">
        <f>VLOOKUP($A19,'2'!$B$10:$D$45,3,FALSE)</f>
        <v>0</v>
      </c>
      <c r="E19" s="9">
        <f>VLOOKUP($A19,'3'!$B$10:$D$45,3,FALSE)</f>
        <v>0</v>
      </c>
      <c r="F19" s="9">
        <f>VLOOKUP($A19,'4'!$B$10:$D$45,3,FALSE)</f>
        <v>0</v>
      </c>
      <c r="G19" s="9">
        <f>VLOOKUP($A19,'5'!$B$10:$D$45,3,FALSE)</f>
        <v>0</v>
      </c>
      <c r="H19" s="9">
        <f>VLOOKUP($A19,'6'!$B$10:$D$45,3,FALSE)</f>
        <v>0</v>
      </c>
      <c r="I19" s="9">
        <f>IF(J19 &gt; 0,K19/J19,0)</f>
        <v>0</v>
      </c>
      <c r="J19" s="9">
        <f>VLOOKUP(A19,Formelhilfe!$A$9:$H$44,8,FALSE)</f>
        <v>0</v>
      </c>
      <c r="K19" s="10">
        <f>SUM(C19:H19)</f>
        <v>0</v>
      </c>
      <c r="L19" s="9">
        <f>VLOOKUP($A19,'7'!$B$10:$D$45,3,FALSE)</f>
        <v>0</v>
      </c>
      <c r="M19" s="9">
        <f>VLOOKUP($A19,'8'!$B$10:$D$45,3,FALSE)</f>
        <v>0</v>
      </c>
      <c r="N19" s="9">
        <f>VLOOKUP($A19,'9'!$B$10:$D$45,3,FALSE)</f>
        <v>0</v>
      </c>
      <c r="O19" s="9">
        <f>VLOOKUP($A19,'10'!$B$10:$D$45,3,FALSE)</f>
        <v>0</v>
      </c>
      <c r="P19" s="9">
        <f>VLOOKUP($A19,'11'!$B$10:$D$45,3,FALSE)</f>
        <v>0</v>
      </c>
      <c r="Q19" s="9">
        <f>VLOOKUP($A19,'12'!$B$10:$D$45,3,FALSE)</f>
        <v>0</v>
      </c>
      <c r="R19" s="10">
        <f>IF(S19 &gt;0,T19/S19,0)</f>
        <v>0</v>
      </c>
      <c r="S19" s="9">
        <f>VLOOKUP(A19,Formelhilfe!$A$9:$O$44,15,FALSE)</f>
        <v>0</v>
      </c>
      <c r="T19" s="10">
        <f>SUM(L19:Q19)</f>
        <v>0</v>
      </c>
      <c r="U19" s="10">
        <f>IF(V19&gt;0,W19/V19,0)</f>
        <v>0</v>
      </c>
      <c r="V19" s="9">
        <f>VLOOKUP(A19,Formelhilfe!$A$9:$P$44,16,FALSE)</f>
        <v>0</v>
      </c>
      <c r="W19" s="11">
        <f>SUM(C19:H19,L19:Q19)</f>
        <v>0</v>
      </c>
      <c r="X19" s="2"/>
      <c r="Y19" s="2"/>
      <c r="Z19" s="2"/>
      <c r="AA19" s="2"/>
      <c r="AB19" s="2"/>
      <c r="AC19" s="3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4"/>
      <c r="AQ19" s="4"/>
      <c r="AR19" s="4"/>
      <c r="AS19" s="4"/>
    </row>
    <row r="20" spans="1:45" ht="20.25" customHeight="1" x14ac:dyDescent="0.4">
      <c r="A20" s="187" t="s">
        <v>77</v>
      </c>
      <c r="B20" s="95" t="str">
        <f>VLOOKUP(A20,'Wettkampf 1'!$B$10:$C$45,2,FALSE)</f>
        <v>Verein IV</v>
      </c>
      <c r="C20" s="9">
        <f>VLOOKUP(A20,'Wettkampf 1'!$B$10:$D$45,3,FALSE)</f>
        <v>0</v>
      </c>
      <c r="D20" s="9">
        <f>VLOOKUP($A20,'2'!$B$10:$D$45,3,FALSE)</f>
        <v>0</v>
      </c>
      <c r="E20" s="9">
        <f>VLOOKUP($A20,'3'!$B$10:$D$45,3,FALSE)</f>
        <v>0</v>
      </c>
      <c r="F20" s="9">
        <f>VLOOKUP($A20,'4'!$B$10:$D$45,3,FALSE)</f>
        <v>0</v>
      </c>
      <c r="G20" s="9">
        <f>VLOOKUP($A20,'5'!$B$10:$D$45,3,FALSE)</f>
        <v>0</v>
      </c>
      <c r="H20" s="9">
        <f>VLOOKUP($A20,'6'!$B$10:$D$45,3,FALSE)</f>
        <v>0</v>
      </c>
      <c r="I20" s="9">
        <f>IF(J20 &gt; 0,K20/J20,0)</f>
        <v>0</v>
      </c>
      <c r="J20" s="9">
        <f>VLOOKUP(A20,Formelhilfe!$A$9:$H$44,8,FALSE)</f>
        <v>0</v>
      </c>
      <c r="K20" s="10">
        <f>SUM(C20:H20)</f>
        <v>0</v>
      </c>
      <c r="L20" s="9">
        <f>VLOOKUP($A20,'7'!$B$10:$D$45,3,FALSE)</f>
        <v>0</v>
      </c>
      <c r="M20" s="9">
        <f>VLOOKUP($A20,'8'!$B$10:$D$45,3,FALSE)</f>
        <v>0</v>
      </c>
      <c r="N20" s="9">
        <f>VLOOKUP($A20,'9'!$B$10:$D$45,3,FALSE)</f>
        <v>0</v>
      </c>
      <c r="O20" s="9">
        <f>VLOOKUP($A20,'10'!$B$10:$D$45,3,FALSE)</f>
        <v>0</v>
      </c>
      <c r="P20" s="9">
        <f>VLOOKUP($A20,'11'!$B$10:$D$45,3,FALSE)</f>
        <v>0</v>
      </c>
      <c r="Q20" s="9">
        <f>VLOOKUP($A20,'12'!$B$10:$D$45,3,FALSE)</f>
        <v>0</v>
      </c>
      <c r="R20" s="10">
        <f>IF(S20 &gt;0,T20/S20,0)</f>
        <v>0</v>
      </c>
      <c r="S20" s="9">
        <f>VLOOKUP(A20,Formelhilfe!$A$9:$O$44,15,FALSE)</f>
        <v>0</v>
      </c>
      <c r="T20" s="10">
        <f>SUM(L20:Q20)</f>
        <v>0</v>
      </c>
      <c r="U20" s="10">
        <f>IF(V20&gt;0,W20/V20,0)</f>
        <v>0</v>
      </c>
      <c r="V20" s="9">
        <f>VLOOKUP(A20,Formelhilfe!$A$9:$P$44,16,FALSE)</f>
        <v>0</v>
      </c>
      <c r="W20" s="11">
        <f>SUM(C20:H20,L20:Q20)</f>
        <v>0</v>
      </c>
    </row>
    <row r="21" spans="1:45" ht="20.25" customHeight="1" x14ac:dyDescent="0.4">
      <c r="A21" s="187" t="s">
        <v>78</v>
      </c>
      <c r="B21" s="95" t="str">
        <f>VLOOKUP(A21,'Wettkampf 1'!$B$10:$C$45,2,FALSE)</f>
        <v>Verein IV</v>
      </c>
      <c r="C21" s="9">
        <f>VLOOKUP(A21,'Wettkampf 1'!$B$10:$D$45,3,FALSE)</f>
        <v>0</v>
      </c>
      <c r="D21" s="9">
        <f>VLOOKUP($A21,'2'!$B$10:$D$45,3,FALSE)</f>
        <v>0</v>
      </c>
      <c r="E21" s="9">
        <f>VLOOKUP($A21,'3'!$B$10:$D$45,3,FALSE)</f>
        <v>0</v>
      </c>
      <c r="F21" s="9">
        <f>VLOOKUP($A21,'4'!$B$10:$D$45,3,FALSE)</f>
        <v>0</v>
      </c>
      <c r="G21" s="9">
        <f>VLOOKUP($A21,'5'!$B$10:$D$45,3,FALSE)</f>
        <v>0</v>
      </c>
      <c r="H21" s="9">
        <f>VLOOKUP($A21,'6'!$B$10:$D$45,3,FALSE)</f>
        <v>0</v>
      </c>
      <c r="I21" s="9">
        <f>IF(J21 &gt; 0,K21/J21,0)</f>
        <v>0</v>
      </c>
      <c r="J21" s="9">
        <f>VLOOKUP(A21,Formelhilfe!$A$9:$H$44,8,FALSE)</f>
        <v>0</v>
      </c>
      <c r="K21" s="10">
        <f>SUM(C21:H21)</f>
        <v>0</v>
      </c>
      <c r="L21" s="9">
        <f>VLOOKUP($A21,'7'!$B$10:$D$45,3,FALSE)</f>
        <v>0</v>
      </c>
      <c r="M21" s="9">
        <f>VLOOKUP($A21,'8'!$B$10:$D$45,3,FALSE)</f>
        <v>0</v>
      </c>
      <c r="N21" s="9">
        <f>VLOOKUP($A21,'9'!$B$10:$D$45,3,FALSE)</f>
        <v>0</v>
      </c>
      <c r="O21" s="9">
        <f>VLOOKUP($A21,'10'!$B$10:$D$45,3,FALSE)</f>
        <v>0</v>
      </c>
      <c r="P21" s="9">
        <f>VLOOKUP($A21,'11'!$B$10:$D$45,3,FALSE)</f>
        <v>0</v>
      </c>
      <c r="Q21" s="9">
        <f>VLOOKUP($A21,'12'!$B$10:$D$45,3,FALSE)</f>
        <v>0</v>
      </c>
      <c r="R21" s="10">
        <f>IF(S21 &gt;0,T21/S21,0)</f>
        <v>0</v>
      </c>
      <c r="S21" s="9">
        <f>VLOOKUP(A21,Formelhilfe!$A$9:$O$44,15,FALSE)</f>
        <v>0</v>
      </c>
      <c r="T21" s="10">
        <f>SUM(L21:Q21)</f>
        <v>0</v>
      </c>
      <c r="U21" s="10">
        <f>IF(V21&gt;0,W21/V21,0)</f>
        <v>0</v>
      </c>
      <c r="V21" s="9">
        <f>VLOOKUP(A21,Formelhilfe!$A$9:$P$44,16,FALSE)</f>
        <v>0</v>
      </c>
      <c r="W21" s="11">
        <f>SUM(C21:H21,L21:Q21)</f>
        <v>0</v>
      </c>
    </row>
    <row r="22" spans="1:45" ht="20.25" customHeight="1" x14ac:dyDescent="0.4">
      <c r="A22" s="187" t="s">
        <v>79</v>
      </c>
      <c r="B22" s="95" t="str">
        <f>VLOOKUP(A22,'Wettkampf 1'!$B$10:$C$45,2,FALSE)</f>
        <v>Verein IV</v>
      </c>
      <c r="C22" s="9">
        <f>VLOOKUP(A22,'Wettkampf 1'!$B$10:$D$45,3,FALSE)</f>
        <v>0</v>
      </c>
      <c r="D22" s="9">
        <f>VLOOKUP($A22,'2'!$B$10:$D$45,3,FALSE)</f>
        <v>0</v>
      </c>
      <c r="E22" s="9">
        <f>VLOOKUP($A22,'3'!$B$10:$D$45,3,FALSE)</f>
        <v>0</v>
      </c>
      <c r="F22" s="9">
        <f>VLOOKUP($A22,'4'!$B$10:$D$45,3,FALSE)</f>
        <v>0</v>
      </c>
      <c r="G22" s="9">
        <f>VLOOKUP($A22,'5'!$B$10:$D$45,3,FALSE)</f>
        <v>0</v>
      </c>
      <c r="H22" s="9">
        <f>VLOOKUP($A22,'6'!$B$10:$D$45,3,FALSE)</f>
        <v>0</v>
      </c>
      <c r="I22" s="9">
        <f>IF(J22 &gt; 0,K22/J22,0)</f>
        <v>0</v>
      </c>
      <c r="J22" s="9">
        <f>VLOOKUP(A22,Formelhilfe!$A$9:$H$44,8,FALSE)</f>
        <v>0</v>
      </c>
      <c r="K22" s="10">
        <f>SUM(C22:H22)</f>
        <v>0</v>
      </c>
      <c r="L22" s="9">
        <f>VLOOKUP($A22,'7'!$B$10:$D$45,3,FALSE)</f>
        <v>0</v>
      </c>
      <c r="M22" s="9">
        <f>VLOOKUP($A22,'8'!$B$10:$D$45,3,FALSE)</f>
        <v>0</v>
      </c>
      <c r="N22" s="9">
        <f>VLOOKUP($A22,'9'!$B$10:$D$45,3,FALSE)</f>
        <v>0</v>
      </c>
      <c r="O22" s="9">
        <f>VLOOKUP($A22,'10'!$B$10:$D$45,3,FALSE)</f>
        <v>0</v>
      </c>
      <c r="P22" s="9">
        <f>VLOOKUP($A22,'11'!$B$10:$D$45,3,FALSE)</f>
        <v>0</v>
      </c>
      <c r="Q22" s="9">
        <f>VLOOKUP($A22,'12'!$B$10:$D$45,3,FALSE)</f>
        <v>0</v>
      </c>
      <c r="R22" s="10">
        <f>IF(S22 &gt;0,T22/S22,0)</f>
        <v>0</v>
      </c>
      <c r="S22" s="9">
        <f>VLOOKUP(A22,Formelhilfe!$A$9:$O$44,15,FALSE)</f>
        <v>0</v>
      </c>
      <c r="T22" s="10">
        <f>SUM(L22:Q22)</f>
        <v>0</v>
      </c>
      <c r="U22" s="10">
        <f>IF(V22&gt;0,W22/V22,0)</f>
        <v>0</v>
      </c>
      <c r="V22" s="9">
        <f>VLOOKUP(A22,Formelhilfe!$A$9:$P$44,16,FALSE)</f>
        <v>0</v>
      </c>
      <c r="W22" s="11">
        <f>SUM(C22:H22,L22:Q22)</f>
        <v>0</v>
      </c>
    </row>
    <row r="23" spans="1:45" ht="20.25" customHeight="1" x14ac:dyDescent="0.4">
      <c r="A23" s="187" t="s">
        <v>80</v>
      </c>
      <c r="B23" s="95" t="str">
        <f>VLOOKUP(A23,'Wettkampf 1'!$B$10:$C$45,2,FALSE)</f>
        <v>Verein IV</v>
      </c>
      <c r="C23" s="9">
        <f>VLOOKUP(A23,'Wettkampf 1'!$B$10:$D$45,3,FALSE)</f>
        <v>0</v>
      </c>
      <c r="D23" s="9">
        <f>VLOOKUP($A23,'2'!$B$10:$D$45,3,FALSE)</f>
        <v>0</v>
      </c>
      <c r="E23" s="9">
        <f>VLOOKUP($A23,'3'!$B$10:$D$45,3,FALSE)</f>
        <v>0</v>
      </c>
      <c r="F23" s="9">
        <f>VLOOKUP($A23,'4'!$B$10:$D$45,3,FALSE)</f>
        <v>0</v>
      </c>
      <c r="G23" s="9">
        <f>VLOOKUP($A23,'5'!$B$10:$D$45,3,FALSE)</f>
        <v>0</v>
      </c>
      <c r="H23" s="9">
        <f>VLOOKUP($A23,'6'!$B$10:$D$45,3,FALSE)</f>
        <v>0</v>
      </c>
      <c r="I23" s="9">
        <f>IF(J23 &gt; 0,K23/J23,0)</f>
        <v>0</v>
      </c>
      <c r="J23" s="9">
        <f>VLOOKUP(A23,Formelhilfe!$A$9:$H$44,8,FALSE)</f>
        <v>0</v>
      </c>
      <c r="K23" s="10">
        <f>SUM(C23:H23)</f>
        <v>0</v>
      </c>
      <c r="L23" s="9">
        <f>VLOOKUP($A23,'7'!$B$10:$D$45,3,FALSE)</f>
        <v>0</v>
      </c>
      <c r="M23" s="9">
        <f>VLOOKUP($A23,'8'!$B$10:$D$45,3,FALSE)</f>
        <v>0</v>
      </c>
      <c r="N23" s="9">
        <f>VLOOKUP($A23,'9'!$B$10:$D$45,3,FALSE)</f>
        <v>0</v>
      </c>
      <c r="O23" s="9">
        <f>VLOOKUP($A23,'10'!$B$10:$D$45,3,FALSE)</f>
        <v>0</v>
      </c>
      <c r="P23" s="9">
        <f>VLOOKUP($A23,'11'!$B$10:$D$45,3,FALSE)</f>
        <v>0</v>
      </c>
      <c r="Q23" s="9">
        <f>VLOOKUP($A23,'12'!$B$10:$D$45,3,FALSE)</f>
        <v>0</v>
      </c>
      <c r="R23" s="10">
        <f>IF(S23 &gt;0,T23/S23,0)</f>
        <v>0</v>
      </c>
      <c r="S23" s="9">
        <f>VLOOKUP(A23,Formelhilfe!$A$9:$O$44,15,FALSE)</f>
        <v>0</v>
      </c>
      <c r="T23" s="10">
        <f>SUM(L23:Q23)</f>
        <v>0</v>
      </c>
      <c r="U23" s="10">
        <f>IF(V23&gt;0,W23/V23,0)</f>
        <v>0</v>
      </c>
      <c r="V23" s="9">
        <f>VLOOKUP(A23,Formelhilfe!$A$9:$P$44,16,FALSE)</f>
        <v>0</v>
      </c>
      <c r="W23" s="11">
        <f>SUM(C23:H23,L23:Q23)</f>
        <v>0</v>
      </c>
    </row>
    <row r="24" spans="1:45" ht="20.25" customHeight="1" x14ac:dyDescent="0.4">
      <c r="A24" s="187" t="s">
        <v>81</v>
      </c>
      <c r="B24" s="95" t="str">
        <f>VLOOKUP(A24,'Wettkampf 1'!$B$10:$C$45,2,FALSE)</f>
        <v>Verein IV</v>
      </c>
      <c r="C24" s="9">
        <f>VLOOKUP(A24,'Wettkampf 1'!$B$10:$D$45,3,FALSE)</f>
        <v>0</v>
      </c>
      <c r="D24" s="9">
        <f>VLOOKUP($A24,'2'!$B$10:$D$45,3,FALSE)</f>
        <v>0</v>
      </c>
      <c r="E24" s="9">
        <f>VLOOKUP($A24,'3'!$B$10:$D$45,3,FALSE)</f>
        <v>0</v>
      </c>
      <c r="F24" s="9">
        <f>VLOOKUP($A24,'4'!$B$10:$D$45,3,FALSE)</f>
        <v>0</v>
      </c>
      <c r="G24" s="9">
        <f>VLOOKUP($A24,'5'!$B$10:$D$45,3,FALSE)</f>
        <v>0</v>
      </c>
      <c r="H24" s="9">
        <f>VLOOKUP($A24,'6'!$B$10:$D$45,3,FALSE)</f>
        <v>0</v>
      </c>
      <c r="I24" s="9">
        <f>IF(J24 &gt; 0,K24/J24,0)</f>
        <v>0</v>
      </c>
      <c r="J24" s="9">
        <f>VLOOKUP(A24,Formelhilfe!$A$9:$H$44,8,FALSE)</f>
        <v>0</v>
      </c>
      <c r="K24" s="10">
        <f>SUM(C24:H24)</f>
        <v>0</v>
      </c>
      <c r="L24" s="9">
        <f>VLOOKUP($A24,'7'!$B$10:$D$45,3,FALSE)</f>
        <v>0</v>
      </c>
      <c r="M24" s="9">
        <f>VLOOKUP($A24,'8'!$B$10:$D$45,3,FALSE)</f>
        <v>0</v>
      </c>
      <c r="N24" s="9">
        <f>VLOOKUP($A24,'9'!$B$10:$D$45,3,FALSE)</f>
        <v>0</v>
      </c>
      <c r="O24" s="9">
        <f>VLOOKUP($A24,'10'!$B$10:$D$45,3,FALSE)</f>
        <v>0</v>
      </c>
      <c r="P24" s="9">
        <f>VLOOKUP($A24,'11'!$B$10:$D$45,3,FALSE)</f>
        <v>0</v>
      </c>
      <c r="Q24" s="9">
        <f>VLOOKUP($A24,'12'!$B$10:$D$45,3,FALSE)</f>
        <v>0</v>
      </c>
      <c r="R24" s="10">
        <f>IF(S24 &gt;0,T24/S24,0)</f>
        <v>0</v>
      </c>
      <c r="S24" s="9">
        <f>VLOOKUP(A24,Formelhilfe!$A$9:$O$44,15,FALSE)</f>
        <v>0</v>
      </c>
      <c r="T24" s="10">
        <f>SUM(L24:Q24)</f>
        <v>0</v>
      </c>
      <c r="U24" s="10">
        <f>IF(V24&gt;0,W24/V24,0)</f>
        <v>0</v>
      </c>
      <c r="V24" s="9">
        <f>VLOOKUP(A24,Formelhilfe!$A$9:$P$44,16,FALSE)</f>
        <v>0</v>
      </c>
      <c r="W24" s="11">
        <f>SUM(C24:H24,L24:Q24)</f>
        <v>0</v>
      </c>
    </row>
    <row r="25" spans="1:45" ht="20.25" customHeight="1" x14ac:dyDescent="0.4">
      <c r="A25" s="187" t="s">
        <v>82</v>
      </c>
      <c r="B25" s="95" t="str">
        <f>VLOOKUP(A25,'Wettkampf 1'!$B$10:$C$45,2,FALSE)</f>
        <v>Verein IV</v>
      </c>
      <c r="C25" s="9">
        <f>VLOOKUP(A25,'Wettkampf 1'!$B$10:$D$45,3,FALSE)</f>
        <v>0</v>
      </c>
      <c r="D25" s="9">
        <f>VLOOKUP($A25,'2'!$B$10:$D$45,3,FALSE)</f>
        <v>0</v>
      </c>
      <c r="E25" s="9">
        <f>VLOOKUP($A25,'3'!$B$10:$D$45,3,FALSE)</f>
        <v>0</v>
      </c>
      <c r="F25" s="9">
        <f>VLOOKUP($A25,'4'!$B$10:$D$45,3,FALSE)</f>
        <v>0</v>
      </c>
      <c r="G25" s="9">
        <f>VLOOKUP($A25,'5'!$B$10:$D$45,3,FALSE)</f>
        <v>0</v>
      </c>
      <c r="H25" s="9">
        <f>VLOOKUP($A25,'6'!$B$10:$D$45,3,FALSE)</f>
        <v>0</v>
      </c>
      <c r="I25" s="9">
        <f>IF(J25 &gt; 0,K25/J25,0)</f>
        <v>0</v>
      </c>
      <c r="J25" s="9">
        <f>VLOOKUP(A25,Formelhilfe!$A$9:$H$44,8,FALSE)</f>
        <v>0</v>
      </c>
      <c r="K25" s="10">
        <f>SUM(C25:H25)</f>
        <v>0</v>
      </c>
      <c r="L25" s="9">
        <f>VLOOKUP($A25,'7'!$B$10:$D$45,3,FALSE)</f>
        <v>0</v>
      </c>
      <c r="M25" s="9">
        <f>VLOOKUP($A25,'8'!$B$10:$D$45,3,FALSE)</f>
        <v>0</v>
      </c>
      <c r="N25" s="9">
        <f>VLOOKUP($A25,'9'!$B$10:$D$45,3,FALSE)</f>
        <v>0</v>
      </c>
      <c r="O25" s="9">
        <f>VLOOKUP($A25,'10'!$B$10:$D$45,3,FALSE)</f>
        <v>0</v>
      </c>
      <c r="P25" s="9">
        <f>VLOOKUP($A25,'11'!$B$10:$D$45,3,FALSE)</f>
        <v>0</v>
      </c>
      <c r="Q25" s="9">
        <f>VLOOKUP($A25,'12'!$B$10:$D$45,3,FALSE)</f>
        <v>0</v>
      </c>
      <c r="R25" s="10">
        <f>IF(S25 &gt;0,T25/S25,0)</f>
        <v>0</v>
      </c>
      <c r="S25" s="9">
        <f>VLOOKUP(A25,Formelhilfe!$A$9:$O$44,15,FALSE)</f>
        <v>0</v>
      </c>
      <c r="T25" s="10">
        <f>SUM(L25:Q25)</f>
        <v>0</v>
      </c>
      <c r="U25" s="10">
        <f>IF(V25&gt;0,W25/V25,0)</f>
        <v>0</v>
      </c>
      <c r="V25" s="9">
        <f>VLOOKUP(A25,Formelhilfe!$A$9:$P$44,16,FALSE)</f>
        <v>0</v>
      </c>
      <c r="W25" s="11">
        <f>SUM(C25:H25,L25:Q25)</f>
        <v>0</v>
      </c>
    </row>
    <row r="26" spans="1:45" ht="20.25" customHeight="1" x14ac:dyDescent="0.4">
      <c r="A26" s="187" t="s">
        <v>83</v>
      </c>
      <c r="B26" s="95" t="str">
        <f>VLOOKUP(A26,'Wettkampf 1'!$B$10:$C$45,2,FALSE)</f>
        <v>Verein V</v>
      </c>
      <c r="C26" s="9">
        <f>VLOOKUP(A26,'Wettkampf 1'!$B$10:$D$45,3,FALSE)</f>
        <v>0</v>
      </c>
      <c r="D26" s="9">
        <f>VLOOKUP($A26,'2'!$B$10:$D$45,3,FALSE)</f>
        <v>0</v>
      </c>
      <c r="E26" s="9">
        <f>VLOOKUP($A26,'3'!$B$10:$D$45,3,FALSE)</f>
        <v>0</v>
      </c>
      <c r="F26" s="9">
        <f>VLOOKUP($A26,'4'!$B$10:$D$45,3,FALSE)</f>
        <v>0</v>
      </c>
      <c r="G26" s="9">
        <f>VLOOKUP($A26,'5'!$B$10:$D$45,3,FALSE)</f>
        <v>0</v>
      </c>
      <c r="H26" s="9">
        <f>VLOOKUP($A26,'6'!$B$10:$D$45,3,FALSE)</f>
        <v>0</v>
      </c>
      <c r="I26" s="9">
        <f>IF(J26 &gt; 0,K26/J26,0)</f>
        <v>0</v>
      </c>
      <c r="J26" s="9">
        <f>VLOOKUP(A26,Formelhilfe!$A$9:$H$44,8,FALSE)</f>
        <v>0</v>
      </c>
      <c r="K26" s="10">
        <f>SUM(C26:H26)</f>
        <v>0</v>
      </c>
      <c r="L26" s="9">
        <f>VLOOKUP($A26,'7'!$B$10:$D$45,3,FALSE)</f>
        <v>0</v>
      </c>
      <c r="M26" s="9">
        <f>VLOOKUP($A26,'8'!$B$10:$D$45,3,FALSE)</f>
        <v>0</v>
      </c>
      <c r="N26" s="9">
        <f>VLOOKUP($A26,'9'!$B$10:$D$45,3,FALSE)</f>
        <v>0</v>
      </c>
      <c r="O26" s="9">
        <f>VLOOKUP($A26,'10'!$B$10:$D$45,3,FALSE)</f>
        <v>0</v>
      </c>
      <c r="P26" s="9">
        <f>VLOOKUP($A26,'11'!$B$10:$D$45,3,FALSE)</f>
        <v>0</v>
      </c>
      <c r="Q26" s="9">
        <f>VLOOKUP($A26,'12'!$B$10:$D$45,3,FALSE)</f>
        <v>0</v>
      </c>
      <c r="R26" s="10">
        <f>IF(S26 &gt;0,T26/S26,0)</f>
        <v>0</v>
      </c>
      <c r="S26" s="9">
        <f>VLOOKUP(A26,Formelhilfe!$A$9:$O$44,15,FALSE)</f>
        <v>0</v>
      </c>
      <c r="T26" s="10">
        <f>SUM(L26:Q26)</f>
        <v>0</v>
      </c>
      <c r="U26" s="10">
        <f>IF(V26&gt;0,W26/V26,0)</f>
        <v>0</v>
      </c>
      <c r="V26" s="9">
        <f>VLOOKUP(A26,Formelhilfe!$A$9:$P$44,16,FALSE)</f>
        <v>0</v>
      </c>
      <c r="W26" s="11">
        <f>SUM(C26:H26,L26:Q26)</f>
        <v>0</v>
      </c>
    </row>
    <row r="27" spans="1:45" ht="20.25" customHeight="1" x14ac:dyDescent="0.4">
      <c r="A27" s="187" t="s">
        <v>84</v>
      </c>
      <c r="B27" s="95" t="str">
        <f>VLOOKUP(A27,'Wettkampf 1'!$B$10:$C$45,2,FALSE)</f>
        <v>Verein V</v>
      </c>
      <c r="C27" s="9">
        <f>VLOOKUP(A27,'Wettkampf 1'!$B$10:$D$45,3,FALSE)</f>
        <v>0</v>
      </c>
      <c r="D27" s="9">
        <f>VLOOKUP($A27,'2'!$B$10:$D$45,3,FALSE)</f>
        <v>0</v>
      </c>
      <c r="E27" s="9">
        <f>VLOOKUP($A27,'3'!$B$10:$D$45,3,FALSE)</f>
        <v>0</v>
      </c>
      <c r="F27" s="9">
        <f>VLOOKUP($A27,'4'!$B$10:$D$45,3,FALSE)</f>
        <v>0</v>
      </c>
      <c r="G27" s="9">
        <f>VLOOKUP($A27,'5'!$B$10:$D$45,3,FALSE)</f>
        <v>0</v>
      </c>
      <c r="H27" s="9">
        <f>VLOOKUP($A27,'6'!$B$10:$D$45,3,FALSE)</f>
        <v>0</v>
      </c>
      <c r="I27" s="9">
        <f>IF(J27 &gt; 0,K27/J27,0)</f>
        <v>0</v>
      </c>
      <c r="J27" s="9">
        <f>VLOOKUP(A27,Formelhilfe!$A$9:$H$44,8,FALSE)</f>
        <v>0</v>
      </c>
      <c r="K27" s="10">
        <f>SUM(C27:H27)</f>
        <v>0</v>
      </c>
      <c r="L27" s="9">
        <f>VLOOKUP($A27,'7'!$B$10:$D$45,3,FALSE)</f>
        <v>0</v>
      </c>
      <c r="M27" s="9">
        <f>VLOOKUP($A27,'8'!$B$10:$D$45,3,FALSE)</f>
        <v>0</v>
      </c>
      <c r="N27" s="9">
        <f>VLOOKUP($A27,'9'!$B$10:$D$45,3,FALSE)</f>
        <v>0</v>
      </c>
      <c r="O27" s="9">
        <f>VLOOKUP($A27,'10'!$B$10:$D$45,3,FALSE)</f>
        <v>0</v>
      </c>
      <c r="P27" s="9">
        <f>VLOOKUP($A27,'11'!$B$10:$D$45,3,FALSE)</f>
        <v>0</v>
      </c>
      <c r="Q27" s="9">
        <f>VLOOKUP($A27,'12'!$B$10:$D$45,3,FALSE)</f>
        <v>0</v>
      </c>
      <c r="R27" s="10">
        <f>IF(S27 &gt;0,T27/S27,0)</f>
        <v>0</v>
      </c>
      <c r="S27" s="9">
        <f>VLOOKUP(A27,Formelhilfe!$A$9:$O$44,15,FALSE)</f>
        <v>0</v>
      </c>
      <c r="T27" s="10">
        <f>SUM(L27:Q27)</f>
        <v>0</v>
      </c>
      <c r="U27" s="10">
        <f>IF(V27&gt;0,W27/V27,0)</f>
        <v>0</v>
      </c>
      <c r="V27" s="9">
        <f>VLOOKUP(A27,Formelhilfe!$A$9:$P$44,16,FALSE)</f>
        <v>0</v>
      </c>
      <c r="W27" s="11">
        <f>SUM(C27:H27,L27:Q27)</f>
        <v>0</v>
      </c>
    </row>
    <row r="28" spans="1:45" ht="20.25" customHeight="1" x14ac:dyDescent="0.4">
      <c r="A28" s="187" t="s">
        <v>85</v>
      </c>
      <c r="B28" s="95" t="str">
        <f>VLOOKUP(A28,'Wettkampf 1'!$B$10:$C$45,2,FALSE)</f>
        <v>Verein V</v>
      </c>
      <c r="C28" s="9">
        <f>VLOOKUP(A28,'Wettkampf 1'!$B$10:$D$45,3,FALSE)</f>
        <v>0</v>
      </c>
      <c r="D28" s="9">
        <f>VLOOKUP($A28,'2'!$B$10:$D$45,3,FALSE)</f>
        <v>0</v>
      </c>
      <c r="E28" s="9">
        <f>VLOOKUP($A28,'3'!$B$10:$D$45,3,FALSE)</f>
        <v>0</v>
      </c>
      <c r="F28" s="9">
        <f>VLOOKUP($A28,'4'!$B$10:$D$45,3,FALSE)</f>
        <v>0</v>
      </c>
      <c r="G28" s="9">
        <f>VLOOKUP($A28,'5'!$B$10:$D$45,3,FALSE)</f>
        <v>0</v>
      </c>
      <c r="H28" s="9">
        <f>VLOOKUP($A28,'6'!$B$10:$D$45,3,FALSE)</f>
        <v>0</v>
      </c>
      <c r="I28" s="9">
        <f>IF(J28 &gt; 0,K28/J28,0)</f>
        <v>0</v>
      </c>
      <c r="J28" s="9">
        <f>VLOOKUP(A28,Formelhilfe!$A$9:$H$44,8,FALSE)</f>
        <v>0</v>
      </c>
      <c r="K28" s="10">
        <f>SUM(C28:H28)</f>
        <v>0</v>
      </c>
      <c r="L28" s="9">
        <f>VLOOKUP($A28,'7'!$B$10:$D$45,3,FALSE)</f>
        <v>0</v>
      </c>
      <c r="M28" s="9">
        <f>VLOOKUP($A28,'8'!$B$10:$D$45,3,FALSE)</f>
        <v>0</v>
      </c>
      <c r="N28" s="9">
        <f>VLOOKUP($A28,'9'!$B$10:$D$45,3,FALSE)</f>
        <v>0</v>
      </c>
      <c r="O28" s="9">
        <f>VLOOKUP($A28,'10'!$B$10:$D$45,3,FALSE)</f>
        <v>0</v>
      </c>
      <c r="P28" s="9">
        <f>VLOOKUP($A28,'11'!$B$10:$D$45,3,FALSE)</f>
        <v>0</v>
      </c>
      <c r="Q28" s="9">
        <f>VLOOKUP($A28,'12'!$B$10:$D$45,3,FALSE)</f>
        <v>0</v>
      </c>
      <c r="R28" s="10">
        <f>IF(S28 &gt;0,T28/S28,0)</f>
        <v>0</v>
      </c>
      <c r="S28" s="9">
        <f>VLOOKUP(A28,Formelhilfe!$A$9:$O$44,15,FALSE)</f>
        <v>0</v>
      </c>
      <c r="T28" s="10">
        <f>SUM(L28:Q28)</f>
        <v>0</v>
      </c>
      <c r="U28" s="10">
        <f>IF(V28&gt;0,W28/V28,0)</f>
        <v>0</v>
      </c>
      <c r="V28" s="9">
        <f>VLOOKUP(A28,Formelhilfe!$A$9:$P$44,16,FALSE)</f>
        <v>0</v>
      </c>
      <c r="W28" s="11">
        <f>SUM(C28:H28,L28:Q28)</f>
        <v>0</v>
      </c>
    </row>
    <row r="29" spans="1:45" ht="20.25" customHeight="1" x14ac:dyDescent="0.4">
      <c r="A29" s="187" t="s">
        <v>86</v>
      </c>
      <c r="B29" s="95" t="str">
        <f>VLOOKUP(A29,'Wettkampf 1'!$B$10:$C$45,2,FALSE)</f>
        <v>Verein V</v>
      </c>
      <c r="C29" s="9">
        <f>VLOOKUP(A29,'Wettkampf 1'!$B$10:$D$45,3,FALSE)</f>
        <v>0</v>
      </c>
      <c r="D29" s="9">
        <f>VLOOKUP($A29,'2'!$B$10:$D$45,3,FALSE)</f>
        <v>0</v>
      </c>
      <c r="E29" s="9">
        <f>VLOOKUP($A29,'3'!$B$10:$D$45,3,FALSE)</f>
        <v>0</v>
      </c>
      <c r="F29" s="9">
        <f>VLOOKUP($A29,'4'!$B$10:$D$45,3,FALSE)</f>
        <v>0</v>
      </c>
      <c r="G29" s="9">
        <f>VLOOKUP($A29,'5'!$B$10:$D$45,3,FALSE)</f>
        <v>0</v>
      </c>
      <c r="H29" s="9">
        <f>VLOOKUP($A29,'6'!$B$10:$D$45,3,FALSE)</f>
        <v>0</v>
      </c>
      <c r="I29" s="9">
        <f>IF(J29 &gt; 0,K29/J29,0)</f>
        <v>0</v>
      </c>
      <c r="J29" s="9">
        <f>VLOOKUP(A29,Formelhilfe!$A$9:$H$44,8,FALSE)</f>
        <v>0</v>
      </c>
      <c r="K29" s="10">
        <f>SUM(C29:H29)</f>
        <v>0</v>
      </c>
      <c r="L29" s="9">
        <f>VLOOKUP($A29,'7'!$B$10:$D$45,3,FALSE)</f>
        <v>0</v>
      </c>
      <c r="M29" s="9">
        <f>VLOOKUP($A29,'8'!$B$10:$D$45,3,FALSE)</f>
        <v>0</v>
      </c>
      <c r="N29" s="9">
        <f>VLOOKUP($A29,'9'!$B$10:$D$45,3,FALSE)</f>
        <v>0</v>
      </c>
      <c r="O29" s="9">
        <f>VLOOKUP($A29,'10'!$B$10:$D$45,3,FALSE)</f>
        <v>0</v>
      </c>
      <c r="P29" s="9">
        <f>VLOOKUP($A29,'11'!$B$10:$D$45,3,FALSE)</f>
        <v>0</v>
      </c>
      <c r="Q29" s="9">
        <f>VLOOKUP($A29,'12'!$B$10:$D$45,3,FALSE)</f>
        <v>0</v>
      </c>
      <c r="R29" s="10">
        <f>IF(S29 &gt;0,T29/S29,0)</f>
        <v>0</v>
      </c>
      <c r="S29" s="9">
        <f>VLOOKUP(A29,Formelhilfe!$A$9:$O$44,15,FALSE)</f>
        <v>0</v>
      </c>
      <c r="T29" s="10">
        <f>SUM(L29:Q29)</f>
        <v>0</v>
      </c>
      <c r="U29" s="10">
        <f>IF(V29&gt;0,W29/V29,0)</f>
        <v>0</v>
      </c>
      <c r="V29" s="9">
        <f>VLOOKUP(A29,Formelhilfe!$A$9:$P$44,16,FALSE)</f>
        <v>0</v>
      </c>
      <c r="W29" s="11">
        <f>SUM(C29:H29,L29:Q29)</f>
        <v>0</v>
      </c>
    </row>
    <row r="30" spans="1:45" ht="20.25" customHeight="1" x14ac:dyDescent="0.4">
      <c r="A30" s="187" t="s">
        <v>87</v>
      </c>
      <c r="B30" s="95" t="str">
        <f>VLOOKUP(A30,'Wettkampf 1'!$B$10:$C$45,2,FALSE)</f>
        <v>Verein V</v>
      </c>
      <c r="C30" s="9">
        <f>VLOOKUP(A30,'Wettkampf 1'!$B$10:$D$45,3,FALSE)</f>
        <v>0</v>
      </c>
      <c r="D30" s="9">
        <f>VLOOKUP($A30,'2'!$B$10:$D$45,3,FALSE)</f>
        <v>0</v>
      </c>
      <c r="E30" s="9">
        <f>VLOOKUP($A30,'3'!$B$10:$D$45,3,FALSE)</f>
        <v>0</v>
      </c>
      <c r="F30" s="9">
        <f>VLOOKUP($A30,'4'!$B$10:$D$45,3,FALSE)</f>
        <v>0</v>
      </c>
      <c r="G30" s="9">
        <f>VLOOKUP($A30,'5'!$B$10:$D$45,3,FALSE)</f>
        <v>0</v>
      </c>
      <c r="H30" s="9">
        <f>VLOOKUP($A30,'6'!$B$10:$D$45,3,FALSE)</f>
        <v>0</v>
      </c>
      <c r="I30" s="9">
        <f>IF(J30 &gt; 0,K30/J30,0)</f>
        <v>0</v>
      </c>
      <c r="J30" s="9">
        <f>VLOOKUP(A30,Formelhilfe!$A$9:$H$44,8,FALSE)</f>
        <v>0</v>
      </c>
      <c r="K30" s="10">
        <f>SUM(C30:H30)</f>
        <v>0</v>
      </c>
      <c r="L30" s="9">
        <f>VLOOKUP($A30,'7'!$B$10:$D$45,3,FALSE)</f>
        <v>0</v>
      </c>
      <c r="M30" s="9">
        <f>VLOOKUP($A30,'8'!$B$10:$D$45,3,FALSE)</f>
        <v>0</v>
      </c>
      <c r="N30" s="9">
        <f>VLOOKUP($A30,'9'!$B$10:$D$45,3,FALSE)</f>
        <v>0</v>
      </c>
      <c r="O30" s="9">
        <f>VLOOKUP($A30,'10'!$B$10:$D$45,3,FALSE)</f>
        <v>0</v>
      </c>
      <c r="P30" s="9">
        <f>VLOOKUP($A30,'11'!$B$10:$D$45,3,FALSE)</f>
        <v>0</v>
      </c>
      <c r="Q30" s="9">
        <f>VLOOKUP($A30,'12'!$B$10:$D$45,3,FALSE)</f>
        <v>0</v>
      </c>
      <c r="R30" s="10">
        <f>IF(S30 &gt;0,T30/S30,0)</f>
        <v>0</v>
      </c>
      <c r="S30" s="9">
        <f>VLOOKUP(A30,Formelhilfe!$A$9:$O$44,15,FALSE)</f>
        <v>0</v>
      </c>
      <c r="T30" s="10">
        <f>SUM(L30:Q30)</f>
        <v>0</v>
      </c>
      <c r="U30" s="10">
        <f>IF(V30&gt;0,W30/V30,0)</f>
        <v>0</v>
      </c>
      <c r="V30" s="9">
        <f>VLOOKUP(A30,Formelhilfe!$A$9:$P$44,16,FALSE)</f>
        <v>0</v>
      </c>
      <c r="W30" s="11">
        <f>SUM(C30:H30,L30:Q30)</f>
        <v>0</v>
      </c>
    </row>
    <row r="31" spans="1:45" ht="20.25" customHeight="1" x14ac:dyDescent="0.4">
      <c r="A31" s="187" t="s">
        <v>54</v>
      </c>
      <c r="B31" s="95" t="str">
        <f>VLOOKUP(A31,'Wettkampf 1'!$B$10:$C$45,2,FALSE)</f>
        <v>Verein V</v>
      </c>
      <c r="C31" s="9">
        <f>VLOOKUP(A31,'Wettkampf 1'!$B$10:$D$45,3,FALSE)</f>
        <v>0</v>
      </c>
      <c r="D31" s="9">
        <f>VLOOKUP($A31,'2'!$B$10:$D$45,3,FALSE)</f>
        <v>0</v>
      </c>
      <c r="E31" s="9">
        <f>VLOOKUP($A31,'3'!$B$10:$D$45,3,FALSE)</f>
        <v>0</v>
      </c>
      <c r="F31" s="9">
        <f>VLOOKUP($A31,'4'!$B$10:$D$45,3,FALSE)</f>
        <v>0</v>
      </c>
      <c r="G31" s="9">
        <f>VLOOKUP($A31,'5'!$B$10:$D$45,3,FALSE)</f>
        <v>0</v>
      </c>
      <c r="H31" s="9">
        <f>VLOOKUP($A31,'6'!$B$10:$D$45,3,FALSE)</f>
        <v>0</v>
      </c>
      <c r="I31" s="9">
        <f>IF(J31 &gt; 0,K31/J31,0)</f>
        <v>0</v>
      </c>
      <c r="J31" s="9">
        <f>VLOOKUP(A31,Formelhilfe!$A$9:$H$44,8,FALSE)</f>
        <v>0</v>
      </c>
      <c r="K31" s="10">
        <f>SUM(C31:H31)</f>
        <v>0</v>
      </c>
      <c r="L31" s="9">
        <f>VLOOKUP($A31,'7'!$B$10:$D$45,3,FALSE)</f>
        <v>0</v>
      </c>
      <c r="M31" s="9">
        <f>VLOOKUP($A31,'8'!$B$10:$D$45,3,FALSE)</f>
        <v>0</v>
      </c>
      <c r="N31" s="9">
        <f>VLOOKUP($A31,'9'!$B$10:$D$45,3,FALSE)</f>
        <v>0</v>
      </c>
      <c r="O31" s="9">
        <f>VLOOKUP($A31,'10'!$B$10:$D$45,3,FALSE)</f>
        <v>0</v>
      </c>
      <c r="P31" s="9">
        <f>VLOOKUP($A31,'11'!$B$10:$D$45,3,FALSE)</f>
        <v>0</v>
      </c>
      <c r="Q31" s="9">
        <f>VLOOKUP($A31,'12'!$B$10:$D$45,3,FALSE)</f>
        <v>0</v>
      </c>
      <c r="R31" s="10">
        <f>IF(S31 &gt;0,T31/S31,0)</f>
        <v>0</v>
      </c>
      <c r="S31" s="9">
        <f>VLOOKUP(A31,Formelhilfe!$A$9:$O$44,15,FALSE)</f>
        <v>0</v>
      </c>
      <c r="T31" s="10">
        <f>SUM(L31:Q31)</f>
        <v>0</v>
      </c>
      <c r="U31" s="10">
        <f>IF(V31&gt;0,W31/V31,0)</f>
        <v>0</v>
      </c>
      <c r="V31" s="9">
        <f>VLOOKUP(A31,Formelhilfe!$A$9:$P$44,16,FALSE)</f>
        <v>0</v>
      </c>
      <c r="W31" s="11">
        <f>SUM(C31:H31,L31:Q31)</f>
        <v>0</v>
      </c>
    </row>
    <row r="32" spans="1:45" ht="20.25" customHeight="1" x14ac:dyDescent="0.4">
      <c r="A32" s="187" t="s">
        <v>88</v>
      </c>
      <c r="B32" s="95" t="str">
        <f>VLOOKUP(A32,'Wettkampf 1'!$B$10:$C$45,2,FALSE)</f>
        <v>Verein VI</v>
      </c>
      <c r="C32" s="9">
        <f>VLOOKUP(A32,'Wettkampf 1'!$B$10:$D$45,3,FALSE)</f>
        <v>0</v>
      </c>
      <c r="D32" s="9">
        <f>VLOOKUP($A32,'2'!$B$10:$D$45,3,FALSE)</f>
        <v>0</v>
      </c>
      <c r="E32" s="9">
        <f>VLOOKUP($A32,'3'!$B$10:$D$45,3,FALSE)</f>
        <v>0</v>
      </c>
      <c r="F32" s="9">
        <f>VLOOKUP($A32,'4'!$B$10:$D$45,3,FALSE)</f>
        <v>0</v>
      </c>
      <c r="G32" s="9">
        <f>VLOOKUP($A32,'5'!$B$10:$D$45,3,FALSE)</f>
        <v>0</v>
      </c>
      <c r="H32" s="9">
        <f>VLOOKUP($A32,'6'!$B$10:$D$45,3,FALSE)</f>
        <v>0</v>
      </c>
      <c r="I32" s="9">
        <f>IF(J32 &gt; 0,K32/J32,0)</f>
        <v>0</v>
      </c>
      <c r="J32" s="9">
        <f>VLOOKUP(A32,Formelhilfe!$A$9:$H$44,8,FALSE)</f>
        <v>0</v>
      </c>
      <c r="K32" s="10">
        <f>SUM(C32:H32)</f>
        <v>0</v>
      </c>
      <c r="L32" s="9">
        <f>VLOOKUP($A32,'7'!$B$10:$D$45,3,FALSE)</f>
        <v>0</v>
      </c>
      <c r="M32" s="9">
        <f>VLOOKUP($A32,'8'!$B$10:$D$45,3,FALSE)</f>
        <v>0</v>
      </c>
      <c r="N32" s="9">
        <f>VLOOKUP($A32,'9'!$B$10:$D$45,3,FALSE)</f>
        <v>0</v>
      </c>
      <c r="O32" s="9">
        <f>VLOOKUP($A32,'10'!$B$10:$D$45,3,FALSE)</f>
        <v>0</v>
      </c>
      <c r="P32" s="9">
        <f>VLOOKUP($A32,'11'!$B$10:$D$45,3,FALSE)</f>
        <v>0</v>
      </c>
      <c r="Q32" s="9">
        <f>VLOOKUP($A32,'12'!$B$10:$D$45,3,FALSE)</f>
        <v>0</v>
      </c>
      <c r="R32" s="10">
        <f>IF(S32 &gt;0,T32/S32,0)</f>
        <v>0</v>
      </c>
      <c r="S32" s="9">
        <f>VLOOKUP(A32,Formelhilfe!$A$9:$O$44,15,FALSE)</f>
        <v>0</v>
      </c>
      <c r="T32" s="10">
        <f>SUM(L32:Q32)</f>
        <v>0</v>
      </c>
      <c r="U32" s="10">
        <f>IF(V32&gt;0,W32/V32,0)</f>
        <v>0</v>
      </c>
      <c r="V32" s="9">
        <f>VLOOKUP(A32,Formelhilfe!$A$9:$P$44,16,FALSE)</f>
        <v>0</v>
      </c>
      <c r="W32" s="11">
        <f>SUM(C32:H32,L32:Q32)</f>
        <v>0</v>
      </c>
    </row>
    <row r="33" spans="1:23" ht="20.25" customHeight="1" x14ac:dyDescent="0.4">
      <c r="A33" s="187" t="s">
        <v>89</v>
      </c>
      <c r="B33" s="95" t="str">
        <f>VLOOKUP(A33,'Wettkampf 1'!$B$10:$C$45,2,FALSE)</f>
        <v>Verein VI</v>
      </c>
      <c r="C33" s="9">
        <f>VLOOKUP(A33,'Wettkampf 1'!$B$10:$D$45,3,FALSE)</f>
        <v>0</v>
      </c>
      <c r="D33" s="9">
        <f>VLOOKUP($A33,'2'!$B$10:$D$45,3,FALSE)</f>
        <v>0</v>
      </c>
      <c r="E33" s="9">
        <f>VLOOKUP($A33,'3'!$B$10:$D$45,3,FALSE)</f>
        <v>0</v>
      </c>
      <c r="F33" s="9">
        <f>VLOOKUP($A33,'4'!$B$10:$D$45,3,FALSE)</f>
        <v>0</v>
      </c>
      <c r="G33" s="9">
        <f>VLOOKUP($A33,'5'!$B$10:$D$45,3,FALSE)</f>
        <v>0</v>
      </c>
      <c r="H33" s="9">
        <f>VLOOKUP($A33,'6'!$B$10:$D$45,3,FALSE)</f>
        <v>0</v>
      </c>
      <c r="I33" s="9">
        <f>IF(J33 &gt; 0,K33/J33,0)</f>
        <v>0</v>
      </c>
      <c r="J33" s="9">
        <f>VLOOKUP(A33,Formelhilfe!$A$9:$H$44,8,FALSE)</f>
        <v>0</v>
      </c>
      <c r="K33" s="10">
        <f>SUM(C33:H33)</f>
        <v>0</v>
      </c>
      <c r="L33" s="9">
        <f>VLOOKUP($A33,'7'!$B$10:$D$45,3,FALSE)</f>
        <v>0</v>
      </c>
      <c r="M33" s="9">
        <f>VLOOKUP($A33,'8'!$B$10:$D$45,3,FALSE)</f>
        <v>0</v>
      </c>
      <c r="N33" s="9">
        <f>VLOOKUP($A33,'9'!$B$10:$D$45,3,FALSE)</f>
        <v>0</v>
      </c>
      <c r="O33" s="9">
        <f>VLOOKUP($A33,'10'!$B$10:$D$45,3,FALSE)</f>
        <v>0</v>
      </c>
      <c r="P33" s="9">
        <f>VLOOKUP($A33,'11'!$B$10:$D$45,3,FALSE)</f>
        <v>0</v>
      </c>
      <c r="Q33" s="9">
        <f>VLOOKUP($A33,'12'!$B$10:$D$45,3,FALSE)</f>
        <v>0</v>
      </c>
      <c r="R33" s="10">
        <f>IF(S33 &gt;0,T33/S33,0)</f>
        <v>0</v>
      </c>
      <c r="S33" s="9">
        <f>VLOOKUP(A33,Formelhilfe!$A$9:$O$44,15,FALSE)</f>
        <v>0</v>
      </c>
      <c r="T33" s="10">
        <f>SUM(L33:Q33)</f>
        <v>0</v>
      </c>
      <c r="U33" s="10">
        <f>IF(V33&gt;0,W33/V33,0)</f>
        <v>0</v>
      </c>
      <c r="V33" s="9">
        <f>VLOOKUP(A33,Formelhilfe!$A$9:$P$44,16,FALSE)</f>
        <v>0</v>
      </c>
      <c r="W33" s="11">
        <f>SUM(C33:H33,L33:Q33)</f>
        <v>0</v>
      </c>
    </row>
    <row r="34" spans="1:23" ht="20.25" customHeight="1" x14ac:dyDescent="0.4">
      <c r="A34" s="187" t="s">
        <v>90</v>
      </c>
      <c r="B34" s="95" t="str">
        <f>VLOOKUP(A34,'Wettkampf 1'!$B$10:$C$45,2,FALSE)</f>
        <v>Verein VI</v>
      </c>
      <c r="C34" s="9">
        <f>VLOOKUP(A34,'Wettkampf 1'!$B$10:$D$45,3,FALSE)</f>
        <v>0</v>
      </c>
      <c r="D34" s="9">
        <f>VLOOKUP($A34,'2'!$B$10:$D$45,3,FALSE)</f>
        <v>0</v>
      </c>
      <c r="E34" s="9">
        <f>VLOOKUP($A34,'3'!$B$10:$D$45,3,FALSE)</f>
        <v>0</v>
      </c>
      <c r="F34" s="9">
        <f>VLOOKUP($A34,'4'!$B$10:$D$45,3,FALSE)</f>
        <v>0</v>
      </c>
      <c r="G34" s="9">
        <f>VLOOKUP($A34,'5'!$B$10:$D$45,3,FALSE)</f>
        <v>0</v>
      </c>
      <c r="H34" s="9">
        <f>VLOOKUP($A34,'6'!$B$10:$D$45,3,FALSE)</f>
        <v>0</v>
      </c>
      <c r="I34" s="9">
        <f>IF(J34 &gt; 0,K34/J34,0)</f>
        <v>0</v>
      </c>
      <c r="J34" s="9">
        <f>VLOOKUP(A34,Formelhilfe!$A$9:$H$44,8,FALSE)</f>
        <v>0</v>
      </c>
      <c r="K34" s="10">
        <f>SUM(C34:H34)</f>
        <v>0</v>
      </c>
      <c r="L34" s="9">
        <f>VLOOKUP($A34,'7'!$B$10:$D$45,3,FALSE)</f>
        <v>0</v>
      </c>
      <c r="M34" s="9">
        <f>VLOOKUP($A34,'8'!$B$10:$D$45,3,FALSE)</f>
        <v>0</v>
      </c>
      <c r="N34" s="9">
        <f>VLOOKUP($A34,'9'!$B$10:$D$45,3,FALSE)</f>
        <v>0</v>
      </c>
      <c r="O34" s="9">
        <f>VLOOKUP($A34,'10'!$B$10:$D$45,3,FALSE)</f>
        <v>0</v>
      </c>
      <c r="P34" s="9">
        <f>VLOOKUP($A34,'11'!$B$10:$D$45,3,FALSE)</f>
        <v>0</v>
      </c>
      <c r="Q34" s="9">
        <f>VLOOKUP($A34,'12'!$B$10:$D$45,3,FALSE)</f>
        <v>0</v>
      </c>
      <c r="R34" s="10">
        <f>IF(S34 &gt;0,T34/S34,0)</f>
        <v>0</v>
      </c>
      <c r="S34" s="9">
        <f>VLOOKUP(A34,Formelhilfe!$A$9:$O$44,15,FALSE)</f>
        <v>0</v>
      </c>
      <c r="T34" s="10">
        <f>SUM(L34:Q34)</f>
        <v>0</v>
      </c>
      <c r="U34" s="10">
        <f>IF(V34&gt;0,W34/V34,0)</f>
        <v>0</v>
      </c>
      <c r="V34" s="9">
        <f>VLOOKUP(A34,Formelhilfe!$A$9:$P$44,16,FALSE)</f>
        <v>0</v>
      </c>
      <c r="W34" s="11">
        <f>SUM(C34:H34,L34:Q34)</f>
        <v>0</v>
      </c>
    </row>
    <row r="35" spans="1:23" ht="20.25" customHeight="1" x14ac:dyDescent="0.4">
      <c r="A35" s="187" t="s">
        <v>91</v>
      </c>
      <c r="B35" s="95" t="str">
        <f>VLOOKUP(A35,'Wettkampf 1'!$B$10:$C$45,2,FALSE)</f>
        <v>Verein VI</v>
      </c>
      <c r="C35" s="9">
        <f>VLOOKUP(A35,'Wettkampf 1'!$B$10:$D$45,3,FALSE)</f>
        <v>0</v>
      </c>
      <c r="D35" s="9">
        <f>VLOOKUP($A35,'2'!$B$10:$D$45,3,FALSE)</f>
        <v>0</v>
      </c>
      <c r="E35" s="9">
        <f>VLOOKUP($A35,'3'!$B$10:$D$45,3,FALSE)</f>
        <v>0</v>
      </c>
      <c r="F35" s="9">
        <f>VLOOKUP($A35,'4'!$B$10:$D$45,3,FALSE)</f>
        <v>0</v>
      </c>
      <c r="G35" s="9">
        <f>VLOOKUP($A35,'5'!$B$10:$D$45,3,FALSE)</f>
        <v>0</v>
      </c>
      <c r="H35" s="9">
        <f>VLOOKUP($A35,'6'!$B$10:$D$45,3,FALSE)</f>
        <v>0</v>
      </c>
      <c r="I35" s="9">
        <f>IF(J35 &gt; 0,K35/J35,0)</f>
        <v>0</v>
      </c>
      <c r="J35" s="9">
        <f>VLOOKUP(A35,Formelhilfe!$A$9:$H$44,8,FALSE)</f>
        <v>0</v>
      </c>
      <c r="K35" s="10">
        <f>SUM(C35:H35)</f>
        <v>0</v>
      </c>
      <c r="L35" s="9">
        <f>VLOOKUP($A35,'7'!$B$10:$D$45,3,FALSE)</f>
        <v>0</v>
      </c>
      <c r="M35" s="9">
        <f>VLOOKUP($A35,'8'!$B$10:$D$45,3,FALSE)</f>
        <v>0</v>
      </c>
      <c r="N35" s="9">
        <f>VLOOKUP($A35,'9'!$B$10:$D$45,3,FALSE)</f>
        <v>0</v>
      </c>
      <c r="O35" s="9">
        <f>VLOOKUP($A35,'10'!$B$10:$D$45,3,FALSE)</f>
        <v>0</v>
      </c>
      <c r="P35" s="9">
        <f>VLOOKUP($A35,'11'!$B$10:$D$45,3,FALSE)</f>
        <v>0</v>
      </c>
      <c r="Q35" s="9">
        <f>VLOOKUP($A35,'12'!$B$10:$D$45,3,FALSE)</f>
        <v>0</v>
      </c>
      <c r="R35" s="10">
        <f>IF(S35 &gt;0,T35/S35,0)</f>
        <v>0</v>
      </c>
      <c r="S35" s="9">
        <f>VLOOKUP(A35,Formelhilfe!$A$9:$O$44,15,FALSE)</f>
        <v>0</v>
      </c>
      <c r="T35" s="10">
        <f>SUM(L35:Q35)</f>
        <v>0</v>
      </c>
      <c r="U35" s="10">
        <f>IF(V35&gt;0,W35/V35,0)</f>
        <v>0</v>
      </c>
      <c r="V35" s="9">
        <f>VLOOKUP(A35,Formelhilfe!$A$9:$P$44,16,FALSE)</f>
        <v>0</v>
      </c>
      <c r="W35" s="11">
        <f>SUM(C35:H35,L35:Q35)</f>
        <v>0</v>
      </c>
    </row>
    <row r="36" spans="1:23" ht="20.25" customHeight="1" x14ac:dyDescent="0.4">
      <c r="A36" s="187" t="s">
        <v>92</v>
      </c>
      <c r="B36" s="95" t="str">
        <f>VLOOKUP(A36,'Wettkampf 1'!$B$10:$C$45,2,FALSE)</f>
        <v>Verein VI</v>
      </c>
      <c r="C36" s="9">
        <f>VLOOKUP(A36,'Wettkampf 1'!$B$10:$D$45,3,FALSE)</f>
        <v>0</v>
      </c>
      <c r="D36" s="9">
        <f>VLOOKUP($A36,'2'!$B$10:$D$45,3,FALSE)</f>
        <v>0</v>
      </c>
      <c r="E36" s="9">
        <f>VLOOKUP($A36,'3'!$B$10:$D$45,3,FALSE)</f>
        <v>0</v>
      </c>
      <c r="F36" s="9">
        <f>VLOOKUP($A36,'4'!$B$10:$D$45,3,FALSE)</f>
        <v>0</v>
      </c>
      <c r="G36" s="9">
        <f>VLOOKUP($A36,'5'!$B$10:$D$45,3,FALSE)</f>
        <v>0</v>
      </c>
      <c r="H36" s="9">
        <f>VLOOKUP($A36,'6'!$B$10:$D$45,3,FALSE)</f>
        <v>0</v>
      </c>
      <c r="I36" s="9">
        <f>IF(J36 &gt; 0,K36/J36,0)</f>
        <v>0</v>
      </c>
      <c r="J36" s="9">
        <f>VLOOKUP(A36,Formelhilfe!$A$9:$H$44,8,FALSE)</f>
        <v>0</v>
      </c>
      <c r="K36" s="10">
        <f>SUM(C36:H36)</f>
        <v>0</v>
      </c>
      <c r="L36" s="9">
        <f>VLOOKUP($A36,'7'!$B$10:$D$45,3,FALSE)</f>
        <v>0</v>
      </c>
      <c r="M36" s="9">
        <f>VLOOKUP($A36,'8'!$B$10:$D$45,3,FALSE)</f>
        <v>0</v>
      </c>
      <c r="N36" s="9">
        <f>VLOOKUP($A36,'9'!$B$10:$D$45,3,FALSE)</f>
        <v>0</v>
      </c>
      <c r="O36" s="9">
        <f>VLOOKUP($A36,'10'!$B$10:$D$45,3,FALSE)</f>
        <v>0</v>
      </c>
      <c r="P36" s="9">
        <f>VLOOKUP($A36,'11'!$B$10:$D$45,3,FALSE)</f>
        <v>0</v>
      </c>
      <c r="Q36" s="9">
        <f>VLOOKUP($A36,'12'!$B$10:$D$45,3,FALSE)</f>
        <v>0</v>
      </c>
      <c r="R36" s="10">
        <f>IF(S36 &gt;0,T36/S36,0)</f>
        <v>0</v>
      </c>
      <c r="S36" s="9">
        <f>VLOOKUP(A36,Formelhilfe!$A$9:$O$44,15,FALSE)</f>
        <v>0</v>
      </c>
      <c r="T36" s="10">
        <f>SUM(L36:Q36)</f>
        <v>0</v>
      </c>
      <c r="U36" s="10">
        <f>IF(V36&gt;0,W36/V36,0)</f>
        <v>0</v>
      </c>
      <c r="V36" s="9">
        <f>VLOOKUP(A36,Formelhilfe!$A$9:$P$44,16,FALSE)</f>
        <v>0</v>
      </c>
      <c r="W36" s="11">
        <f>SUM(C36:H36,L36:Q36)</f>
        <v>0</v>
      </c>
    </row>
    <row r="37" spans="1:23" ht="20.25" customHeight="1" x14ac:dyDescent="0.4">
      <c r="A37" s="187" t="s">
        <v>93</v>
      </c>
      <c r="B37" s="95" t="str">
        <f>VLOOKUP(A37,'Wettkampf 1'!$B$10:$C$45,2,FALSE)</f>
        <v>Verein VI</v>
      </c>
      <c r="C37" s="9">
        <f>VLOOKUP(A37,'Wettkampf 1'!$B$10:$D$45,3,FALSE)</f>
        <v>0</v>
      </c>
      <c r="D37" s="9">
        <f>VLOOKUP($A37,'2'!$B$10:$D$45,3,FALSE)</f>
        <v>0</v>
      </c>
      <c r="E37" s="9">
        <f>VLOOKUP($A37,'3'!$B$10:$D$45,3,FALSE)</f>
        <v>0</v>
      </c>
      <c r="F37" s="9">
        <f>VLOOKUP($A37,'4'!$B$10:$D$45,3,FALSE)</f>
        <v>0</v>
      </c>
      <c r="G37" s="9">
        <f>VLOOKUP($A37,'5'!$B$10:$D$45,3,FALSE)</f>
        <v>0</v>
      </c>
      <c r="H37" s="9">
        <f>VLOOKUP($A37,'6'!$B$10:$D$45,3,FALSE)</f>
        <v>0</v>
      </c>
      <c r="I37" s="9">
        <f>IF(J37 &gt; 0,K37/J37,0)</f>
        <v>0</v>
      </c>
      <c r="J37" s="9">
        <f>VLOOKUP(A37,Formelhilfe!$A$9:$H$44,8,FALSE)</f>
        <v>0</v>
      </c>
      <c r="K37" s="10">
        <f>SUM(C37:H37)</f>
        <v>0</v>
      </c>
      <c r="L37" s="9">
        <f>VLOOKUP($A37,'7'!$B$10:$D$45,3,FALSE)</f>
        <v>0</v>
      </c>
      <c r="M37" s="9">
        <f>VLOOKUP($A37,'8'!$B$10:$D$45,3,FALSE)</f>
        <v>0</v>
      </c>
      <c r="N37" s="9">
        <f>VLOOKUP($A37,'9'!$B$10:$D$45,3,FALSE)</f>
        <v>0</v>
      </c>
      <c r="O37" s="9">
        <f>VLOOKUP($A37,'10'!$B$10:$D$45,3,FALSE)</f>
        <v>0</v>
      </c>
      <c r="P37" s="9">
        <f>VLOOKUP($A37,'11'!$B$10:$D$45,3,FALSE)</f>
        <v>0</v>
      </c>
      <c r="Q37" s="9">
        <f>VLOOKUP($A37,'12'!$B$10:$D$45,3,FALSE)</f>
        <v>0</v>
      </c>
      <c r="R37" s="10">
        <f>IF(S37 &gt;0,T37/S37,0)</f>
        <v>0</v>
      </c>
      <c r="S37" s="9">
        <f>VLOOKUP(A37,Formelhilfe!$A$9:$O$44,15,FALSE)</f>
        <v>0</v>
      </c>
      <c r="T37" s="10">
        <f>SUM(L37:Q37)</f>
        <v>0</v>
      </c>
      <c r="U37" s="10">
        <f>IF(V37&gt;0,W37/V37,0)</f>
        <v>0</v>
      </c>
      <c r="V37" s="9">
        <f>VLOOKUP(A37,Formelhilfe!$A$9:$P$44,16,FALSE)</f>
        <v>0</v>
      </c>
      <c r="W37" s="11">
        <f>SUM(C37:H37,L37:Q37)</f>
        <v>0</v>
      </c>
    </row>
    <row r="38" spans="1:23" x14ac:dyDescent="0.3">
      <c r="D38" s="1"/>
      <c r="I38"/>
      <c r="J38"/>
      <c r="O38" s="1"/>
      <c r="U38"/>
      <c r="V38"/>
    </row>
    <row r="39" spans="1:23" x14ac:dyDescent="0.3">
      <c r="D39" s="1"/>
      <c r="I39"/>
      <c r="J39"/>
      <c r="O39" s="1"/>
      <c r="U39"/>
      <c r="V39"/>
    </row>
    <row r="40" spans="1:23" x14ac:dyDescent="0.3">
      <c r="D40" s="1"/>
      <c r="I40"/>
      <c r="J40"/>
      <c r="O40" s="1"/>
      <c r="U40"/>
      <c r="V40"/>
    </row>
    <row r="41" spans="1:23" x14ac:dyDescent="0.3">
      <c r="D41" s="1"/>
      <c r="I41"/>
      <c r="J41"/>
      <c r="O41" s="1"/>
      <c r="U41"/>
      <c r="V41"/>
    </row>
    <row r="42" spans="1:23" x14ac:dyDescent="0.3">
      <c r="D42" s="1"/>
      <c r="I42"/>
      <c r="J42"/>
      <c r="O42" s="1"/>
      <c r="U42"/>
      <c r="V42"/>
    </row>
    <row r="43" spans="1:23" x14ac:dyDescent="0.3">
      <c r="D43" s="1"/>
      <c r="I43"/>
      <c r="J43"/>
      <c r="O43" s="1"/>
      <c r="U43"/>
      <c r="V43"/>
    </row>
    <row r="44" spans="1:23" x14ac:dyDescent="0.3">
      <c r="D44" s="1"/>
      <c r="I44"/>
      <c r="J44"/>
      <c r="O44" s="1"/>
      <c r="U44"/>
      <c r="V44"/>
    </row>
    <row r="45" spans="1:23" x14ac:dyDescent="0.3">
      <c r="D45" s="1"/>
      <c r="I45"/>
      <c r="J45"/>
      <c r="O45" s="1"/>
      <c r="U45"/>
      <c r="V45"/>
    </row>
    <row r="46" spans="1:23" x14ac:dyDescent="0.3">
      <c r="D46" s="1"/>
      <c r="I46"/>
      <c r="J46"/>
      <c r="O46" s="1"/>
      <c r="U46"/>
      <c r="V46"/>
    </row>
    <row r="47" spans="1:23" x14ac:dyDescent="0.3">
      <c r="D47" s="1"/>
      <c r="I47"/>
      <c r="J47"/>
      <c r="O47" s="1"/>
      <c r="U47"/>
      <c r="V47"/>
    </row>
    <row r="48" spans="1:23" x14ac:dyDescent="0.3">
      <c r="D48" s="1"/>
      <c r="I48"/>
      <c r="J48"/>
      <c r="O48" s="1"/>
      <c r="U48"/>
      <c r="V48"/>
    </row>
    <row r="49" spans="4:22" x14ac:dyDescent="0.3">
      <c r="D49" s="1"/>
      <c r="I49"/>
      <c r="J49"/>
      <c r="O49" s="1"/>
      <c r="U49"/>
      <c r="V49"/>
    </row>
  </sheetData>
  <sheetProtection selectLockedCells="1" sort="0" selectUnlockedCells="1"/>
  <protectedRanges>
    <protectedRange sqref="W2:W37" name="Bereich5"/>
    <protectedRange sqref="B2:B37" name="Bereich5_1"/>
    <protectedRange sqref="B2:B37" name="Bereich4"/>
    <protectedRange sqref="A2:A37" name="Bereich5_2"/>
  </protectedRanges>
  <autoFilter ref="A1:W1" xr:uid="{00000000-0009-0000-0000-00000F000000}">
    <sortState ref="A2:W37">
      <sortCondition descending="1" ref="W1"/>
    </sortState>
  </autoFilter>
  <dataValidations count="1">
    <dataValidation type="list" allowBlank="1" showInputMessage="1" showErrorMessage="1" sqref="B2:B37" xr:uid="{00000000-0002-0000-0F00-000000000000}">
      <formula1>$B$2:$B$7</formula1>
    </dataValidation>
  </dataValidations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Tabelle14"/>
  <dimension ref="A1:U45"/>
  <sheetViews>
    <sheetView workbookViewId="0">
      <selection activeCell="A2" sqref="A2:A7"/>
    </sheetView>
  </sheetViews>
  <sheetFormatPr baseColWidth="10" defaultColWidth="7" defaultRowHeight="14.4" x14ac:dyDescent="0.3"/>
  <cols>
    <col min="1" max="1" width="19.44140625" style="13" bestFit="1" customWidth="1"/>
    <col min="2" max="18" width="7" style="13"/>
    <col min="19" max="19" width="18.6640625" style="13" customWidth="1"/>
    <col min="20" max="20" width="22.6640625" style="13" customWidth="1"/>
    <col min="21" max="21" width="13.44140625" style="13" customWidth="1"/>
    <col min="22" max="16384" width="7" style="13"/>
  </cols>
  <sheetData>
    <row r="1" spans="1:21" x14ac:dyDescent="0.3">
      <c r="B1" s="13">
        <v>1</v>
      </c>
      <c r="C1" s="13">
        <v>2</v>
      </c>
      <c r="D1" s="13">
        <v>3</v>
      </c>
      <c r="E1" s="13">
        <v>4</v>
      </c>
      <c r="F1" s="13">
        <v>5</v>
      </c>
      <c r="G1" s="13">
        <v>6</v>
      </c>
      <c r="H1" s="13" t="s">
        <v>9</v>
      </c>
      <c r="I1" s="13">
        <v>7</v>
      </c>
      <c r="J1" s="13">
        <v>8</v>
      </c>
      <c r="K1" s="13">
        <v>9</v>
      </c>
      <c r="L1" s="13">
        <v>10</v>
      </c>
      <c r="M1" s="13">
        <v>11</v>
      </c>
      <c r="N1" s="13">
        <v>12</v>
      </c>
      <c r="O1" s="13" t="s">
        <v>10</v>
      </c>
      <c r="P1" s="13" t="s">
        <v>11</v>
      </c>
      <c r="S1" s="13" t="s">
        <v>14</v>
      </c>
      <c r="T1" s="13" t="s">
        <v>16</v>
      </c>
      <c r="U1" s="13" t="s">
        <v>27</v>
      </c>
    </row>
    <row r="2" spans="1:21" x14ac:dyDescent="0.3">
      <c r="A2" s="13" t="str">
        <f>'Wettkampf 1'!B2</f>
        <v>Eisten I</v>
      </c>
      <c r="B2" s="13">
        <f>IF('Wettkampf 1'!D2&gt;0,1,0)</f>
        <v>1</v>
      </c>
      <c r="C2" s="13">
        <f>IF('2'!$D2&gt;0,1,0)</f>
        <v>0</v>
      </c>
      <c r="D2" s="13">
        <f>IF('3'!$D2&gt;0,1,0)</f>
        <v>0</v>
      </c>
      <c r="E2" s="13">
        <f>IF('4'!$D2&gt;0,1,0)</f>
        <v>0</v>
      </c>
      <c r="F2" s="13">
        <f>IF('5'!$D2&gt;0,1,0)</f>
        <v>0</v>
      </c>
      <c r="G2" s="13">
        <f>IF('6'!$D2&gt;0,1,0)</f>
        <v>0</v>
      </c>
      <c r="H2" s="13">
        <f>SUM(B2:G2)</f>
        <v>1</v>
      </c>
      <c r="I2" s="13">
        <f>IF('7'!$D2&gt;0,1,0)</f>
        <v>0</v>
      </c>
      <c r="J2" s="13">
        <f>IF('8'!$D2&gt;0,1,0)</f>
        <v>0</v>
      </c>
      <c r="K2" s="13">
        <f>IF('9'!$D2&gt;0,1,0)</f>
        <v>0</v>
      </c>
      <c r="L2" s="13">
        <f>IF('10'!$D2&gt;0,1,0)</f>
        <v>0</v>
      </c>
      <c r="M2" s="13">
        <f>IF('11'!$D2&gt;0,1,0)</f>
        <v>0</v>
      </c>
      <c r="N2" s="13">
        <f>IF('12'!$D2&gt;0,1,0)</f>
        <v>0</v>
      </c>
      <c r="O2" s="13">
        <f>SUM(I2:N2)</f>
        <v>0</v>
      </c>
      <c r="P2" s="13">
        <f>O2+H2</f>
        <v>1</v>
      </c>
      <c r="S2" s="13" t="s">
        <v>17</v>
      </c>
      <c r="T2" s="13" t="s">
        <v>13</v>
      </c>
      <c r="U2" s="13" t="s">
        <v>65</v>
      </c>
    </row>
    <row r="3" spans="1:21" x14ac:dyDescent="0.3">
      <c r="A3" s="13" t="str">
        <f>'Wettkampf 1'!B3</f>
        <v>Werlte I</v>
      </c>
      <c r="B3" s="13">
        <f>IF('Wettkampf 1'!D3&gt;0,1,0)</f>
        <v>1</v>
      </c>
      <c r="C3" s="13">
        <f>IF('2'!$D3&gt;0,1,0)</f>
        <v>0</v>
      </c>
      <c r="D3" s="13">
        <f>IF('3'!$D3&gt;0,1,0)</f>
        <v>0</v>
      </c>
      <c r="E3" s="13">
        <f>IF('4'!$D3&gt;0,1,0)</f>
        <v>0</v>
      </c>
      <c r="F3" s="13">
        <f>IF('5'!$D3&gt;0,1,0)</f>
        <v>0</v>
      </c>
      <c r="G3" s="13">
        <f>IF('6'!$D3&gt;0,1,0)</f>
        <v>0</v>
      </c>
      <c r="H3" s="13">
        <f t="shared" ref="H3:H44" si="0">SUM(B3:G3)</f>
        <v>1</v>
      </c>
      <c r="I3" s="13">
        <f>IF('7'!$D3&gt;0,1,0)</f>
        <v>0</v>
      </c>
      <c r="J3" s="13">
        <f>IF('8'!$D3&gt;0,1,0)</f>
        <v>0</v>
      </c>
      <c r="K3" s="13">
        <f>IF('9'!$D3&gt;0,1,0)</f>
        <v>0</v>
      </c>
      <c r="L3" s="13">
        <f>IF('10'!$D3&gt;0,1,0)</f>
        <v>0</v>
      </c>
      <c r="M3" s="13">
        <f>IF('11'!$D3&gt;0,1,0)</f>
        <v>0</v>
      </c>
      <c r="N3" s="13">
        <f>IF('12'!$D3&gt;0,1,0)</f>
        <v>0</v>
      </c>
      <c r="O3" s="13">
        <f t="shared" ref="O3:O44" si="1">SUM(I3:N3)</f>
        <v>0</v>
      </c>
      <c r="P3" s="13">
        <f t="shared" ref="P3:P7" si="2">O3+H3</f>
        <v>1</v>
      </c>
      <c r="S3" s="13" t="s">
        <v>18</v>
      </c>
      <c r="T3" s="13" t="s">
        <v>25</v>
      </c>
      <c r="U3" s="13" t="s">
        <v>66</v>
      </c>
    </row>
    <row r="4" spans="1:21" x14ac:dyDescent="0.3">
      <c r="A4" s="13" t="str">
        <f>'Wettkampf 1'!B4</f>
        <v>Sögel I</v>
      </c>
      <c r="B4" s="13">
        <f>IF('Wettkampf 1'!D4&gt;0,1,0)</f>
        <v>1</v>
      </c>
      <c r="C4" s="13">
        <f>IF('2'!$D4&gt;0,1,0)</f>
        <v>0</v>
      </c>
      <c r="D4" s="13">
        <f>IF('3'!$D4&gt;0,1,0)</f>
        <v>0</v>
      </c>
      <c r="E4" s="13">
        <f>IF('4'!$D4&gt;0,1,0)</f>
        <v>0</v>
      </c>
      <c r="F4" s="13">
        <f>IF('5'!$D4&gt;0,1,0)</f>
        <v>0</v>
      </c>
      <c r="G4" s="13">
        <f>IF('6'!$D4&gt;0,1,0)</f>
        <v>0</v>
      </c>
      <c r="H4" s="13">
        <f t="shared" si="0"/>
        <v>1</v>
      </c>
      <c r="I4" s="13">
        <f>IF('7'!$D4&gt;0,1,0)</f>
        <v>0</v>
      </c>
      <c r="J4" s="13">
        <f>IF('8'!$D4&gt;0,1,0)</f>
        <v>0</v>
      </c>
      <c r="K4" s="13">
        <f>IF('9'!$D4&gt;0,1,0)</f>
        <v>0</v>
      </c>
      <c r="L4" s="13">
        <f>IF('10'!$D4&gt;0,1,0)</f>
        <v>0</v>
      </c>
      <c r="M4" s="13">
        <f>IF('11'!$D4&gt;0,1,0)</f>
        <v>0</v>
      </c>
      <c r="N4" s="13">
        <f>IF('12'!$D4&gt;0,1,0)</f>
        <v>0</v>
      </c>
      <c r="O4" s="13">
        <f t="shared" si="1"/>
        <v>0</v>
      </c>
      <c r="P4" s="13">
        <f t="shared" si="2"/>
        <v>1</v>
      </c>
      <c r="S4" s="13" t="s">
        <v>19</v>
      </c>
      <c r="T4" s="13" t="s">
        <v>15</v>
      </c>
      <c r="U4" s="13" t="s">
        <v>67</v>
      </c>
    </row>
    <row r="5" spans="1:21" x14ac:dyDescent="0.3">
      <c r="A5" s="13" t="str">
        <f>'Wettkampf 1'!B5</f>
        <v>Verein IV</v>
      </c>
      <c r="B5" s="13">
        <f>IF('Wettkampf 1'!D5&gt;0,1,0)</f>
        <v>0</v>
      </c>
      <c r="C5" s="13">
        <f>IF('2'!$D5&gt;0,1,0)</f>
        <v>0</v>
      </c>
      <c r="D5" s="13">
        <f>IF('3'!$D5&gt;0,1,0)</f>
        <v>0</v>
      </c>
      <c r="E5" s="13">
        <f>IF('4'!$D5&gt;0,1,0)</f>
        <v>0</v>
      </c>
      <c r="F5" s="13">
        <f>IF('5'!$D5&gt;0,1,0)</f>
        <v>0</v>
      </c>
      <c r="G5" s="13">
        <f>IF('6'!$D5&gt;0,1,0)</f>
        <v>0</v>
      </c>
      <c r="H5" s="13">
        <f t="shared" si="0"/>
        <v>0</v>
      </c>
      <c r="I5" s="13">
        <f>IF('7'!$D5&gt;0,1,0)</f>
        <v>0</v>
      </c>
      <c r="J5" s="13">
        <f>IF('8'!$D5&gt;0,1,0)</f>
        <v>0</v>
      </c>
      <c r="K5" s="13">
        <f>IF('9'!$D5&gt;0,1,0)</f>
        <v>0</v>
      </c>
      <c r="L5" s="13">
        <f>IF('10'!$D5&gt;0,1,0)</f>
        <v>0</v>
      </c>
      <c r="M5" s="13">
        <f>IF('11'!$D5&gt;0,1,0)</f>
        <v>0</v>
      </c>
      <c r="N5" s="13">
        <f>IF('12'!$D5&gt;0,1,0)</f>
        <v>0</v>
      </c>
      <c r="O5" s="13">
        <f t="shared" si="1"/>
        <v>0</v>
      </c>
      <c r="P5" s="13">
        <f t="shared" si="2"/>
        <v>0</v>
      </c>
      <c r="S5" s="13" t="s">
        <v>20</v>
      </c>
      <c r="T5" s="13" t="s">
        <v>71</v>
      </c>
      <c r="U5" s="13" t="s">
        <v>68</v>
      </c>
    </row>
    <row r="6" spans="1:21" x14ac:dyDescent="0.3">
      <c r="A6" s="13" t="str">
        <f>'Wettkampf 1'!B6</f>
        <v>Verein V</v>
      </c>
      <c r="B6" s="13">
        <f>IF('Wettkampf 1'!D6&gt;0,1,0)</f>
        <v>0</v>
      </c>
      <c r="C6" s="13">
        <f>IF('2'!$D6&gt;0,1,0)</f>
        <v>0</v>
      </c>
      <c r="D6" s="13">
        <f>IF('3'!$D6&gt;0,1,0)</f>
        <v>0</v>
      </c>
      <c r="E6" s="13">
        <f>IF('4'!$D6&gt;0,1,0)</f>
        <v>0</v>
      </c>
      <c r="F6" s="13">
        <f>IF('5'!$D6&gt;0,1,0)</f>
        <v>0</v>
      </c>
      <c r="G6" s="13">
        <f>IF('6'!$D6&gt;0,1,0)</f>
        <v>0</v>
      </c>
      <c r="H6" s="13">
        <f t="shared" si="0"/>
        <v>0</v>
      </c>
      <c r="I6" s="13">
        <f>IF('7'!$D6&gt;0,1,0)</f>
        <v>0</v>
      </c>
      <c r="J6" s="13">
        <f>IF('8'!$D6&gt;0,1,0)</f>
        <v>0</v>
      </c>
      <c r="K6" s="13">
        <f>IF('9'!$D6&gt;0,1,0)</f>
        <v>0</v>
      </c>
      <c r="L6" s="13">
        <f>IF('10'!$D6&gt;0,1,0)</f>
        <v>0</v>
      </c>
      <c r="M6" s="13">
        <f>IF('11'!$D6&gt;0,1,0)</f>
        <v>0</v>
      </c>
      <c r="N6" s="13">
        <f>IF('12'!$D6&gt;0,1,0)</f>
        <v>0</v>
      </c>
      <c r="O6" s="13">
        <f t="shared" si="1"/>
        <v>0</v>
      </c>
      <c r="P6" s="13">
        <f t="shared" si="2"/>
        <v>0</v>
      </c>
      <c r="S6" s="13" t="s">
        <v>21</v>
      </c>
      <c r="T6" s="13" t="s">
        <v>72</v>
      </c>
      <c r="U6" s="13" t="s">
        <v>69</v>
      </c>
    </row>
    <row r="7" spans="1:21" x14ac:dyDescent="0.3">
      <c r="A7" s="13" t="str">
        <f>'Wettkampf 1'!B7</f>
        <v>Verein VI</v>
      </c>
      <c r="B7" s="13">
        <f>IF('Wettkampf 1'!D7&gt;0,1,0)</f>
        <v>0</v>
      </c>
      <c r="C7" s="13">
        <f>IF('2'!$D7&gt;0,1,0)</f>
        <v>0</v>
      </c>
      <c r="D7" s="13">
        <f>IF('3'!$D7&gt;0,1,0)</f>
        <v>0</v>
      </c>
      <c r="E7" s="13">
        <f>IF('4'!$D7&gt;0,1,0)</f>
        <v>0</v>
      </c>
      <c r="F7" s="13">
        <f>IF('5'!$D7&gt;0,1,0)</f>
        <v>0</v>
      </c>
      <c r="G7" s="13">
        <f>IF('6'!$D7&gt;0,1,0)</f>
        <v>0</v>
      </c>
      <c r="H7" s="13">
        <f t="shared" si="0"/>
        <v>0</v>
      </c>
      <c r="I7" s="13">
        <f>IF('7'!$D7&gt;0,1,0)</f>
        <v>0</v>
      </c>
      <c r="J7" s="13">
        <f>IF('8'!$D7&gt;0,1,0)</f>
        <v>0</v>
      </c>
      <c r="K7" s="13">
        <f>IF('9'!$D7&gt;0,1,0)</f>
        <v>0</v>
      </c>
      <c r="L7" s="13">
        <f>IF('10'!$D7&gt;0,1,0)</f>
        <v>0</v>
      </c>
      <c r="M7" s="13">
        <f>IF('11'!$D7&gt;0,1,0)</f>
        <v>0</v>
      </c>
      <c r="N7" s="13">
        <f>IF('12'!$D7&gt;0,1,0)</f>
        <v>0</v>
      </c>
      <c r="O7" s="13">
        <f t="shared" si="1"/>
        <v>0</v>
      </c>
      <c r="P7" s="13">
        <f t="shared" si="2"/>
        <v>0</v>
      </c>
      <c r="S7" s="13" t="s">
        <v>22</v>
      </c>
      <c r="T7" s="13" t="s">
        <v>73</v>
      </c>
      <c r="U7" s="13" t="s">
        <v>70</v>
      </c>
    </row>
    <row r="8" spans="1:21" x14ac:dyDescent="0.3">
      <c r="S8" s="13" t="s">
        <v>23</v>
      </c>
      <c r="T8" s="13" t="s">
        <v>94</v>
      </c>
    </row>
    <row r="9" spans="1:21" ht="15.6" x14ac:dyDescent="0.3">
      <c r="A9" s="187" t="s">
        <v>114</v>
      </c>
      <c r="B9" s="13">
        <f>IF('Wettkampf 1'!D10&gt;0,1,0)</f>
        <v>1</v>
      </c>
      <c r="C9" s="13">
        <f>IF('2'!$D10&gt;0,1,0)</f>
        <v>0</v>
      </c>
      <c r="D9" s="13">
        <f>IF('3'!$D10&gt;0,1,0)</f>
        <v>0</v>
      </c>
      <c r="E9" s="13">
        <f>IF('4'!$D10&gt;0,1,0)</f>
        <v>0</v>
      </c>
      <c r="F9" s="13">
        <f>IF('5'!$D10&gt;0,1,0)</f>
        <v>0</v>
      </c>
      <c r="G9" s="13">
        <f>IF('6'!$D10&gt;0,1,0)</f>
        <v>0</v>
      </c>
      <c r="H9" s="13">
        <f t="shared" si="0"/>
        <v>1</v>
      </c>
      <c r="I9" s="13">
        <f>IF('7'!$D10&gt;0,1,0)</f>
        <v>0</v>
      </c>
      <c r="J9" s="13">
        <f>IF('8'!$D10&gt;0,1,0)</f>
        <v>0</v>
      </c>
      <c r="K9" s="13">
        <f>IF('9'!$D10&gt;0,1,0)</f>
        <v>0</v>
      </c>
      <c r="L9" s="13">
        <f>IF('10'!$D10&gt;0,1,0)</f>
        <v>0</v>
      </c>
      <c r="M9" s="13">
        <f>IF('11'!$D10&gt;0,1,0)</f>
        <v>0</v>
      </c>
      <c r="N9" s="13">
        <f>IF('12'!$D10&gt;0,1,0)</f>
        <v>0</v>
      </c>
      <c r="O9" s="13">
        <f t="shared" si="1"/>
        <v>0</v>
      </c>
      <c r="P9" s="13">
        <f>O9+H9</f>
        <v>1</v>
      </c>
      <c r="S9" s="13" t="s">
        <v>24</v>
      </c>
    </row>
    <row r="10" spans="1:21" ht="15.6" x14ac:dyDescent="0.3">
      <c r="A10" s="187" t="s">
        <v>115</v>
      </c>
      <c r="B10" s="13">
        <f>IF('Wettkampf 1'!D11&gt;0,1,0)</f>
        <v>1</v>
      </c>
      <c r="C10" s="13">
        <f>IF('2'!$D11&gt;0,1,0)</f>
        <v>0</v>
      </c>
      <c r="D10" s="13">
        <f>IF('3'!$D11&gt;0,1,0)</f>
        <v>0</v>
      </c>
      <c r="E10" s="13">
        <f>IF('4'!$D11&gt;0,1,0)</f>
        <v>0</v>
      </c>
      <c r="F10" s="13">
        <f>IF('5'!$D11&gt;0,1,0)</f>
        <v>0</v>
      </c>
      <c r="G10" s="13">
        <f>IF('6'!$D11&gt;0,1,0)</f>
        <v>0</v>
      </c>
      <c r="H10" s="13">
        <f t="shared" si="0"/>
        <v>1</v>
      </c>
      <c r="I10" s="13">
        <f>IF('7'!$D11&gt;0,1,0)</f>
        <v>0</v>
      </c>
      <c r="J10" s="13">
        <f>IF('8'!$D11&gt;0,1,0)</f>
        <v>0</v>
      </c>
      <c r="K10" s="13">
        <f>IF('9'!$D11&gt;0,1,0)</f>
        <v>0</v>
      </c>
      <c r="L10" s="13">
        <f>IF('10'!$D11&gt;0,1,0)</f>
        <v>0</v>
      </c>
      <c r="M10" s="13">
        <f>IF('11'!$D11&gt;0,1,0)</f>
        <v>0</v>
      </c>
      <c r="N10" s="13">
        <f>IF('12'!$D11&gt;0,1,0)</f>
        <v>0</v>
      </c>
      <c r="O10" s="13">
        <f t="shared" si="1"/>
        <v>0</v>
      </c>
      <c r="P10" s="13">
        <f t="shared" ref="P10:P38" si="3">O10+H10</f>
        <v>1</v>
      </c>
      <c r="S10" s="13" t="s">
        <v>26</v>
      </c>
    </row>
    <row r="11" spans="1:21" ht="15.6" x14ac:dyDescent="0.3">
      <c r="A11" s="187" t="s">
        <v>116</v>
      </c>
      <c r="B11" s="13">
        <f>IF('Wettkampf 1'!D12&gt;0,1,0)</f>
        <v>1</v>
      </c>
      <c r="C11" s="13">
        <f>IF('2'!$D12&gt;0,1,0)</f>
        <v>0</v>
      </c>
      <c r="D11" s="13">
        <f>IF('3'!$D12&gt;0,1,0)</f>
        <v>0</v>
      </c>
      <c r="E11" s="13">
        <f>IF('4'!$D12&gt;0,1,0)</f>
        <v>0</v>
      </c>
      <c r="F11" s="13">
        <f>IF('5'!$D12&gt;0,1,0)</f>
        <v>0</v>
      </c>
      <c r="G11" s="13">
        <f>IF('6'!$D12&gt;0,1,0)</f>
        <v>0</v>
      </c>
      <c r="H11" s="13">
        <f t="shared" si="0"/>
        <v>1</v>
      </c>
      <c r="I11" s="13">
        <f>IF('7'!$D12&gt;0,1,0)</f>
        <v>0</v>
      </c>
      <c r="J11" s="13">
        <f>IF('8'!$D12&gt;0,1,0)</f>
        <v>0</v>
      </c>
      <c r="K11" s="13">
        <f>IF('9'!$D12&gt;0,1,0)</f>
        <v>0</v>
      </c>
      <c r="L11" s="13">
        <f>IF('10'!$D12&gt;0,1,0)</f>
        <v>0</v>
      </c>
      <c r="M11" s="13">
        <f>IF('11'!$D12&gt;0,1,0)</f>
        <v>0</v>
      </c>
      <c r="N11" s="13">
        <f>IF('12'!$D12&gt;0,1,0)</f>
        <v>0</v>
      </c>
      <c r="O11" s="13">
        <f t="shared" si="1"/>
        <v>0</v>
      </c>
      <c r="P11" s="13">
        <f t="shared" si="3"/>
        <v>1</v>
      </c>
    </row>
    <row r="12" spans="1:21" ht="15.6" x14ac:dyDescent="0.3">
      <c r="A12" s="187" t="s">
        <v>117</v>
      </c>
      <c r="B12" s="13">
        <f>IF('Wettkampf 1'!D13&gt;0,1,0)</f>
        <v>1</v>
      </c>
      <c r="C12" s="13">
        <f>IF('2'!$D13&gt;0,1,0)</f>
        <v>0</v>
      </c>
      <c r="D12" s="13">
        <f>IF('3'!$D13&gt;0,1,0)</f>
        <v>0</v>
      </c>
      <c r="E12" s="13">
        <f>IF('4'!$D13&gt;0,1,0)</f>
        <v>0</v>
      </c>
      <c r="F12" s="13">
        <f>IF('5'!$D13&gt;0,1,0)</f>
        <v>0</v>
      </c>
      <c r="G12" s="13">
        <f>IF('6'!$D13&gt;0,1,0)</f>
        <v>0</v>
      </c>
      <c r="H12" s="13">
        <f t="shared" si="0"/>
        <v>1</v>
      </c>
      <c r="I12" s="13">
        <f>IF('7'!$D13&gt;0,1,0)</f>
        <v>0</v>
      </c>
      <c r="J12" s="13">
        <f>IF('8'!$D13&gt;0,1,0)</f>
        <v>0</v>
      </c>
      <c r="K12" s="13">
        <f>IF('9'!$D13&gt;0,1,0)</f>
        <v>0</v>
      </c>
      <c r="L12" s="13">
        <f>IF('10'!$D13&gt;0,1,0)</f>
        <v>0</v>
      </c>
      <c r="M12" s="13">
        <f>IF('11'!$D13&gt;0,1,0)</f>
        <v>0</v>
      </c>
      <c r="N12" s="13">
        <f>IF('12'!$D13&gt;0,1,0)</f>
        <v>0</v>
      </c>
      <c r="O12" s="13">
        <f t="shared" si="1"/>
        <v>0</v>
      </c>
      <c r="P12" s="13">
        <f t="shared" si="3"/>
        <v>1</v>
      </c>
    </row>
    <row r="13" spans="1:21" ht="15.6" x14ac:dyDescent="0.3">
      <c r="A13" s="187" t="s">
        <v>49</v>
      </c>
      <c r="B13" s="13">
        <f>IF('Wettkampf 1'!D14&gt;0,1,0)</f>
        <v>0</v>
      </c>
      <c r="C13" s="13">
        <f>IF('2'!$D14&gt;0,1,0)</f>
        <v>0</v>
      </c>
      <c r="D13" s="13">
        <f>IF('3'!$D14&gt;0,1,0)</f>
        <v>0</v>
      </c>
      <c r="E13" s="13">
        <f>IF('4'!$D14&gt;0,1,0)</f>
        <v>0</v>
      </c>
      <c r="F13" s="13">
        <f>IF('5'!$D14&gt;0,1,0)</f>
        <v>0</v>
      </c>
      <c r="G13" s="13">
        <f>IF('6'!$D14&gt;0,1,0)</f>
        <v>0</v>
      </c>
      <c r="H13" s="13">
        <f t="shared" si="0"/>
        <v>0</v>
      </c>
      <c r="I13" s="13">
        <f>IF('7'!$D14&gt;0,1,0)</f>
        <v>0</v>
      </c>
      <c r="J13" s="13">
        <f>IF('8'!$D14&gt;0,1,0)</f>
        <v>0</v>
      </c>
      <c r="K13" s="13">
        <f>IF('9'!$D14&gt;0,1,0)</f>
        <v>0</v>
      </c>
      <c r="L13" s="13">
        <f>IF('10'!$D14&gt;0,1,0)</f>
        <v>0</v>
      </c>
      <c r="M13" s="13">
        <f>IF('11'!$D14&gt;0,1,0)</f>
        <v>0</v>
      </c>
      <c r="N13" s="13">
        <f>IF('12'!$D14&gt;0,1,0)</f>
        <v>0</v>
      </c>
      <c r="O13" s="13">
        <f t="shared" si="1"/>
        <v>0</v>
      </c>
      <c r="P13" s="13">
        <f t="shared" si="3"/>
        <v>0</v>
      </c>
    </row>
    <row r="14" spans="1:21" ht="15.6" x14ac:dyDescent="0.3">
      <c r="A14" s="187" t="s">
        <v>50</v>
      </c>
      <c r="B14" s="13">
        <f>IF('Wettkampf 1'!D15&gt;0,1,0)</f>
        <v>0</v>
      </c>
      <c r="C14" s="13">
        <f>IF('2'!$D15&gt;0,1,0)</f>
        <v>0</v>
      </c>
      <c r="D14" s="13">
        <f>IF('3'!$D15&gt;0,1,0)</f>
        <v>0</v>
      </c>
      <c r="E14" s="13">
        <f>IF('4'!$D15&gt;0,1,0)</f>
        <v>0</v>
      </c>
      <c r="F14" s="13">
        <f>IF('5'!$D15&gt;0,1,0)</f>
        <v>0</v>
      </c>
      <c r="G14" s="13">
        <f>IF('6'!$D15&gt;0,1,0)</f>
        <v>0</v>
      </c>
      <c r="H14" s="13">
        <f t="shared" si="0"/>
        <v>0</v>
      </c>
      <c r="I14" s="13">
        <f>IF('7'!$D15&gt;0,1,0)</f>
        <v>0</v>
      </c>
      <c r="J14" s="13">
        <f>IF('8'!$D15&gt;0,1,0)</f>
        <v>0</v>
      </c>
      <c r="K14" s="13">
        <f>IF('9'!$D15&gt;0,1,0)</f>
        <v>0</v>
      </c>
      <c r="L14" s="13">
        <f>IF('10'!$D15&gt;0,1,0)</f>
        <v>0</v>
      </c>
      <c r="M14" s="13">
        <f>IF('11'!$D15&gt;0,1,0)</f>
        <v>0</v>
      </c>
      <c r="N14" s="13">
        <f>IF('12'!$D15&gt;0,1,0)</f>
        <v>0</v>
      </c>
      <c r="O14" s="13">
        <f t="shared" si="1"/>
        <v>0</v>
      </c>
      <c r="P14" s="13">
        <f t="shared" si="3"/>
        <v>0</v>
      </c>
    </row>
    <row r="15" spans="1:21" ht="15.6" x14ac:dyDescent="0.3">
      <c r="A15" s="187" t="s">
        <v>119</v>
      </c>
      <c r="B15" s="13">
        <f>IF('Wettkampf 1'!D16&gt;0,1,0)</f>
        <v>1</v>
      </c>
      <c r="C15" s="13">
        <f>IF('2'!$D16&gt;0,1,0)</f>
        <v>0</v>
      </c>
      <c r="D15" s="13">
        <f>IF('3'!$D16&gt;0,1,0)</f>
        <v>0</v>
      </c>
      <c r="E15" s="13">
        <f>IF('4'!$D16&gt;0,1,0)</f>
        <v>0</v>
      </c>
      <c r="F15" s="13">
        <f>IF('5'!$D16&gt;0,1,0)</f>
        <v>0</v>
      </c>
      <c r="G15" s="13">
        <f>IF('6'!$D16&gt;0,1,0)</f>
        <v>0</v>
      </c>
      <c r="H15" s="13">
        <f t="shared" si="0"/>
        <v>1</v>
      </c>
      <c r="I15" s="13">
        <f>IF('7'!$D16&gt;0,1,0)</f>
        <v>0</v>
      </c>
      <c r="J15" s="13">
        <f>IF('8'!$D16&gt;0,1,0)</f>
        <v>0</v>
      </c>
      <c r="K15" s="13">
        <f>IF('9'!$D16&gt;0,1,0)</f>
        <v>0</v>
      </c>
      <c r="L15" s="13">
        <f>IF('10'!$D16&gt;0,1,0)</f>
        <v>0</v>
      </c>
      <c r="M15" s="13">
        <f>IF('11'!$D16&gt;0,1,0)</f>
        <v>0</v>
      </c>
      <c r="N15" s="13">
        <f>IF('12'!$D16&gt;0,1,0)</f>
        <v>0</v>
      </c>
      <c r="O15" s="13">
        <f t="shared" si="1"/>
        <v>0</v>
      </c>
      <c r="P15" s="13">
        <f t="shared" si="3"/>
        <v>1</v>
      </c>
    </row>
    <row r="16" spans="1:21" ht="15.6" x14ac:dyDescent="0.3">
      <c r="A16" s="187" t="s">
        <v>120</v>
      </c>
      <c r="B16" s="13">
        <f>IF('Wettkampf 1'!D17&gt;0,1,0)</f>
        <v>1</v>
      </c>
      <c r="C16" s="13">
        <f>IF('2'!$D17&gt;0,1,0)</f>
        <v>0</v>
      </c>
      <c r="D16" s="13">
        <f>IF('3'!$D17&gt;0,1,0)</f>
        <v>0</v>
      </c>
      <c r="E16" s="13">
        <f>IF('4'!$D17&gt;0,1,0)</f>
        <v>0</v>
      </c>
      <c r="F16" s="13">
        <f>IF('5'!$D17&gt;0,1,0)</f>
        <v>0</v>
      </c>
      <c r="G16" s="13">
        <f>IF('6'!$D17&gt;0,1,0)</f>
        <v>0</v>
      </c>
      <c r="H16" s="13">
        <f t="shared" si="0"/>
        <v>1</v>
      </c>
      <c r="I16" s="13">
        <f>IF('7'!$D17&gt;0,1,0)</f>
        <v>0</v>
      </c>
      <c r="J16" s="13">
        <f>IF('8'!$D17&gt;0,1,0)</f>
        <v>0</v>
      </c>
      <c r="K16" s="13">
        <f>IF('9'!$D17&gt;0,1,0)</f>
        <v>0</v>
      </c>
      <c r="L16" s="13">
        <f>IF('10'!$D17&gt;0,1,0)</f>
        <v>0</v>
      </c>
      <c r="M16" s="13">
        <f>IF('11'!$D17&gt;0,1,0)</f>
        <v>0</v>
      </c>
      <c r="N16" s="13">
        <f>IF('12'!$D17&gt;0,1,0)</f>
        <v>0</v>
      </c>
      <c r="O16" s="13">
        <f t="shared" si="1"/>
        <v>0</v>
      </c>
      <c r="P16" s="13">
        <f t="shared" si="3"/>
        <v>1</v>
      </c>
    </row>
    <row r="17" spans="1:16" ht="15.6" x14ac:dyDescent="0.3">
      <c r="A17" s="187" t="s">
        <v>121</v>
      </c>
      <c r="B17" s="13">
        <f>IF('Wettkampf 1'!D18&gt;0,1,0)</f>
        <v>1</v>
      </c>
      <c r="C17" s="13">
        <f>IF('2'!$D18&gt;0,1,0)</f>
        <v>0</v>
      </c>
      <c r="D17" s="13">
        <f>IF('3'!$D18&gt;0,1,0)</f>
        <v>0</v>
      </c>
      <c r="E17" s="13">
        <f>IF('4'!$D18&gt;0,1,0)</f>
        <v>0</v>
      </c>
      <c r="F17" s="13">
        <f>IF('5'!$D18&gt;0,1,0)</f>
        <v>0</v>
      </c>
      <c r="G17" s="13">
        <f>IF('6'!$D18&gt;0,1,0)</f>
        <v>0</v>
      </c>
      <c r="H17" s="13">
        <f t="shared" si="0"/>
        <v>1</v>
      </c>
      <c r="I17" s="13">
        <f>IF('7'!$D18&gt;0,1,0)</f>
        <v>0</v>
      </c>
      <c r="J17" s="13">
        <f>IF('8'!$D18&gt;0,1,0)</f>
        <v>0</v>
      </c>
      <c r="K17" s="13">
        <f>IF('9'!$D18&gt;0,1,0)</f>
        <v>0</v>
      </c>
      <c r="L17" s="13">
        <f>IF('10'!$D18&gt;0,1,0)</f>
        <v>0</v>
      </c>
      <c r="M17" s="13">
        <f>IF('11'!$D18&gt;0,1,0)</f>
        <v>0</v>
      </c>
      <c r="N17" s="13">
        <f>IF('12'!$D18&gt;0,1,0)</f>
        <v>0</v>
      </c>
      <c r="O17" s="13">
        <f t="shared" si="1"/>
        <v>0</v>
      </c>
      <c r="P17" s="13">
        <f t="shared" si="3"/>
        <v>1</v>
      </c>
    </row>
    <row r="18" spans="1:16" ht="15.6" x14ac:dyDescent="0.3">
      <c r="A18" s="187" t="s">
        <v>122</v>
      </c>
      <c r="B18" s="13">
        <f>IF('Wettkampf 1'!D19&gt;0,1,0)</f>
        <v>1</v>
      </c>
      <c r="C18" s="13">
        <f>IF('2'!$D19&gt;0,1,0)</f>
        <v>0</v>
      </c>
      <c r="D18" s="13">
        <f>IF('3'!$D19&gt;0,1,0)</f>
        <v>0</v>
      </c>
      <c r="E18" s="13">
        <f>IF('4'!$D19&gt;0,1,0)</f>
        <v>0</v>
      </c>
      <c r="F18" s="13">
        <f>IF('5'!$D19&gt;0,1,0)</f>
        <v>0</v>
      </c>
      <c r="G18" s="13">
        <f>IF('6'!$D19&gt;0,1,0)</f>
        <v>0</v>
      </c>
      <c r="H18" s="13">
        <f t="shared" si="0"/>
        <v>1</v>
      </c>
      <c r="I18" s="13">
        <f>IF('7'!$D19&gt;0,1,0)</f>
        <v>0</v>
      </c>
      <c r="J18" s="13">
        <f>IF('8'!$D19&gt;0,1,0)</f>
        <v>0</v>
      </c>
      <c r="K18" s="13">
        <f>IF('9'!$D19&gt;0,1,0)</f>
        <v>0</v>
      </c>
      <c r="L18" s="13">
        <f>IF('10'!$D19&gt;0,1,0)</f>
        <v>0</v>
      </c>
      <c r="M18" s="13">
        <f>IF('11'!$D19&gt;0,1,0)</f>
        <v>0</v>
      </c>
      <c r="N18" s="13">
        <f>IF('12'!$D19&gt;0,1,0)</f>
        <v>0</v>
      </c>
      <c r="O18" s="13">
        <f t="shared" si="1"/>
        <v>0</v>
      </c>
      <c r="P18" s="13">
        <f t="shared" si="3"/>
        <v>1</v>
      </c>
    </row>
    <row r="19" spans="1:16" ht="15.6" x14ac:dyDescent="0.3">
      <c r="A19" s="187" t="s">
        <v>123</v>
      </c>
      <c r="B19" s="13">
        <f>IF('Wettkampf 1'!D20&gt;0,1,0)</f>
        <v>0</v>
      </c>
      <c r="C19" s="13">
        <f>IF('2'!$D20&gt;0,1,0)</f>
        <v>0</v>
      </c>
      <c r="D19" s="13">
        <f>IF('3'!$D20&gt;0,1,0)</f>
        <v>0</v>
      </c>
      <c r="E19" s="13">
        <f>IF('4'!$D20&gt;0,1,0)</f>
        <v>0</v>
      </c>
      <c r="F19" s="13">
        <f>IF('5'!$D20&gt;0,1,0)</f>
        <v>0</v>
      </c>
      <c r="G19" s="13">
        <f>IF('6'!$D20&gt;0,1,0)</f>
        <v>0</v>
      </c>
      <c r="H19" s="13">
        <f t="shared" si="0"/>
        <v>0</v>
      </c>
      <c r="I19" s="13">
        <f>IF('7'!$D20&gt;0,1,0)</f>
        <v>0</v>
      </c>
      <c r="J19" s="13">
        <f>IF('8'!$D20&gt;0,1,0)</f>
        <v>0</v>
      </c>
      <c r="K19" s="13">
        <f>IF('9'!$D20&gt;0,1,0)</f>
        <v>0</v>
      </c>
      <c r="L19" s="13">
        <f>IF('10'!$D20&gt;0,1,0)</f>
        <v>0</v>
      </c>
      <c r="M19" s="13">
        <f>IF('11'!$D20&gt;0,1,0)</f>
        <v>0</v>
      </c>
      <c r="N19" s="13">
        <f>IF('12'!$D20&gt;0,1,0)</f>
        <v>0</v>
      </c>
      <c r="O19" s="13">
        <f t="shared" si="1"/>
        <v>0</v>
      </c>
      <c r="P19" s="13">
        <f t="shared" si="3"/>
        <v>0</v>
      </c>
    </row>
    <row r="20" spans="1:16" ht="15.6" x14ac:dyDescent="0.3">
      <c r="A20" s="187" t="s">
        <v>51</v>
      </c>
      <c r="B20" s="13">
        <f>IF('Wettkampf 1'!D21&gt;0,1,0)</f>
        <v>0</v>
      </c>
      <c r="C20" s="13">
        <f>IF('2'!$D21&gt;0,1,0)</f>
        <v>0</v>
      </c>
      <c r="D20" s="13">
        <f>IF('3'!$D21&gt;0,1,0)</f>
        <v>0</v>
      </c>
      <c r="E20" s="13">
        <f>IF('4'!$D21&gt;0,1,0)</f>
        <v>0</v>
      </c>
      <c r="F20" s="13">
        <f>IF('5'!$D21&gt;0,1,0)</f>
        <v>0</v>
      </c>
      <c r="G20" s="13">
        <f>IF('6'!$D21&gt;0,1,0)</f>
        <v>0</v>
      </c>
      <c r="H20" s="13">
        <f t="shared" si="0"/>
        <v>0</v>
      </c>
      <c r="I20" s="13">
        <f>IF('7'!$D21&gt;0,1,0)</f>
        <v>0</v>
      </c>
      <c r="J20" s="13">
        <f>IF('8'!$D21&gt;0,1,0)</f>
        <v>0</v>
      </c>
      <c r="K20" s="13">
        <f>IF('9'!$D21&gt;0,1,0)</f>
        <v>0</v>
      </c>
      <c r="L20" s="13">
        <f>IF('10'!$D21&gt;0,1,0)</f>
        <v>0</v>
      </c>
      <c r="M20" s="13">
        <f>IF('11'!$D21&gt;0,1,0)</f>
        <v>0</v>
      </c>
      <c r="N20" s="13">
        <f>IF('12'!$D21&gt;0,1,0)</f>
        <v>0</v>
      </c>
      <c r="O20" s="13">
        <f t="shared" si="1"/>
        <v>0</v>
      </c>
      <c r="P20" s="13">
        <f t="shared" si="3"/>
        <v>0</v>
      </c>
    </row>
    <row r="21" spans="1:16" ht="15.6" x14ac:dyDescent="0.3">
      <c r="A21" s="187" t="s">
        <v>124</v>
      </c>
      <c r="B21" s="13">
        <f>IF('Wettkampf 1'!D22&gt;0,1,0)</f>
        <v>1</v>
      </c>
      <c r="C21" s="13">
        <f>IF('2'!$D22&gt;0,1,0)</f>
        <v>0</v>
      </c>
      <c r="D21" s="13">
        <f>IF('3'!$D22&gt;0,1,0)</f>
        <v>0</v>
      </c>
      <c r="E21" s="13">
        <f>IF('4'!$D22&gt;0,1,0)</f>
        <v>0</v>
      </c>
      <c r="F21" s="13">
        <f>IF('5'!$D22&gt;0,1,0)</f>
        <v>0</v>
      </c>
      <c r="G21" s="13">
        <f>IF('6'!$D22&gt;0,1,0)</f>
        <v>0</v>
      </c>
      <c r="H21" s="13">
        <f t="shared" si="0"/>
        <v>1</v>
      </c>
      <c r="I21" s="13">
        <f>IF('7'!$D22&gt;0,1,0)</f>
        <v>0</v>
      </c>
      <c r="J21" s="13">
        <f>IF('8'!$D22&gt;0,1,0)</f>
        <v>0</v>
      </c>
      <c r="K21" s="13">
        <f>IF('9'!$D22&gt;0,1,0)</f>
        <v>0</v>
      </c>
      <c r="L21" s="13">
        <f>IF('10'!$D22&gt;0,1,0)</f>
        <v>0</v>
      </c>
      <c r="M21" s="13">
        <f>IF('11'!$D22&gt;0,1,0)</f>
        <v>0</v>
      </c>
      <c r="N21" s="13">
        <f>IF('12'!$D22&gt;0,1,0)</f>
        <v>0</v>
      </c>
      <c r="O21" s="13">
        <f t="shared" si="1"/>
        <v>0</v>
      </c>
      <c r="P21" s="13">
        <f t="shared" si="3"/>
        <v>1</v>
      </c>
    </row>
    <row r="22" spans="1:16" ht="15.6" x14ac:dyDescent="0.3">
      <c r="A22" s="187" t="s">
        <v>125</v>
      </c>
      <c r="B22" s="13">
        <f>IF('Wettkampf 1'!D23&gt;0,1,0)</f>
        <v>1</v>
      </c>
      <c r="C22" s="13">
        <f>IF('2'!$D23&gt;0,1,0)</f>
        <v>0</v>
      </c>
      <c r="D22" s="13">
        <f>IF('3'!$D23&gt;0,1,0)</f>
        <v>0</v>
      </c>
      <c r="E22" s="13">
        <f>IF('4'!$D23&gt;0,1,0)</f>
        <v>0</v>
      </c>
      <c r="F22" s="13">
        <f>IF('5'!$D23&gt;0,1,0)</f>
        <v>0</v>
      </c>
      <c r="G22" s="13">
        <f>IF('6'!$D23&gt;0,1,0)</f>
        <v>0</v>
      </c>
      <c r="H22" s="13">
        <f t="shared" si="0"/>
        <v>1</v>
      </c>
      <c r="I22" s="13">
        <f>IF('7'!$D23&gt;0,1,0)</f>
        <v>0</v>
      </c>
      <c r="J22" s="13">
        <f>IF('8'!$D23&gt;0,1,0)</f>
        <v>0</v>
      </c>
      <c r="K22" s="13">
        <f>IF('9'!$D23&gt;0,1,0)</f>
        <v>0</v>
      </c>
      <c r="L22" s="13">
        <f>IF('10'!$D23&gt;0,1,0)</f>
        <v>0</v>
      </c>
      <c r="M22" s="13">
        <f>IF('11'!$D23&gt;0,1,0)</f>
        <v>0</v>
      </c>
      <c r="N22" s="13">
        <f>IF('12'!$D23&gt;0,1,0)</f>
        <v>0</v>
      </c>
      <c r="O22" s="13">
        <f t="shared" si="1"/>
        <v>0</v>
      </c>
      <c r="P22" s="13">
        <f t="shared" si="3"/>
        <v>1</v>
      </c>
    </row>
    <row r="23" spans="1:16" ht="15.6" x14ac:dyDescent="0.3">
      <c r="A23" s="187" t="s">
        <v>126</v>
      </c>
      <c r="B23" s="13">
        <f>IF('Wettkampf 1'!D24&gt;0,1,0)</f>
        <v>0</v>
      </c>
      <c r="C23" s="13">
        <f>IF('2'!$D24&gt;0,1,0)</f>
        <v>0</v>
      </c>
      <c r="D23" s="13">
        <f>IF('3'!$D24&gt;0,1,0)</f>
        <v>0</v>
      </c>
      <c r="E23" s="13">
        <f>IF('4'!$D24&gt;0,1,0)</f>
        <v>0</v>
      </c>
      <c r="F23" s="13">
        <f>IF('5'!$D24&gt;0,1,0)</f>
        <v>0</v>
      </c>
      <c r="G23" s="13">
        <f>IF('6'!$D24&gt;0,1,0)</f>
        <v>0</v>
      </c>
      <c r="H23" s="13">
        <f t="shared" si="0"/>
        <v>0</v>
      </c>
      <c r="I23" s="13">
        <f>IF('7'!$D24&gt;0,1,0)</f>
        <v>0</v>
      </c>
      <c r="J23" s="13">
        <f>IF('8'!$D24&gt;0,1,0)</f>
        <v>0</v>
      </c>
      <c r="K23" s="13">
        <f>IF('9'!$D24&gt;0,1,0)</f>
        <v>0</v>
      </c>
      <c r="L23" s="13">
        <f>IF('10'!$D24&gt;0,1,0)</f>
        <v>0</v>
      </c>
      <c r="M23" s="13">
        <f>IF('11'!$D24&gt;0,1,0)</f>
        <v>0</v>
      </c>
      <c r="N23" s="13">
        <f>IF('12'!$D24&gt;0,1,0)</f>
        <v>0</v>
      </c>
      <c r="O23" s="13">
        <f t="shared" si="1"/>
        <v>0</v>
      </c>
      <c r="P23" s="13">
        <f t="shared" si="3"/>
        <v>0</v>
      </c>
    </row>
    <row r="24" spans="1:16" ht="15.6" x14ac:dyDescent="0.3">
      <c r="A24" s="187" t="s">
        <v>127</v>
      </c>
      <c r="B24" s="13">
        <f>IF('Wettkampf 1'!D25&gt;0,1,0)</f>
        <v>1</v>
      </c>
      <c r="C24" s="13">
        <f>IF('2'!$D25&gt;0,1,0)</f>
        <v>0</v>
      </c>
      <c r="D24" s="13">
        <f>IF('3'!$D25&gt;0,1,0)</f>
        <v>0</v>
      </c>
      <c r="E24" s="13">
        <f>IF('4'!$D25&gt;0,1,0)</f>
        <v>0</v>
      </c>
      <c r="F24" s="13">
        <f>IF('5'!$D25&gt;0,1,0)</f>
        <v>0</v>
      </c>
      <c r="G24" s="13">
        <f>IF('6'!$D25&gt;0,1,0)</f>
        <v>0</v>
      </c>
      <c r="H24" s="13">
        <f t="shared" si="0"/>
        <v>1</v>
      </c>
      <c r="I24" s="13">
        <f>IF('7'!$D25&gt;0,1,0)</f>
        <v>0</v>
      </c>
      <c r="J24" s="13">
        <f>IF('8'!$D25&gt;0,1,0)</f>
        <v>0</v>
      </c>
      <c r="K24" s="13">
        <f>IF('9'!$D25&gt;0,1,0)</f>
        <v>0</v>
      </c>
      <c r="L24" s="13">
        <f>IF('10'!$D25&gt;0,1,0)</f>
        <v>0</v>
      </c>
      <c r="M24" s="13">
        <f>IF('11'!$D25&gt;0,1,0)</f>
        <v>0</v>
      </c>
      <c r="N24" s="13">
        <f>IF('12'!$D25&gt;0,1,0)</f>
        <v>0</v>
      </c>
      <c r="O24" s="13">
        <f t="shared" si="1"/>
        <v>0</v>
      </c>
      <c r="P24" s="13">
        <f t="shared" si="3"/>
        <v>1</v>
      </c>
    </row>
    <row r="25" spans="1:16" ht="15.6" x14ac:dyDescent="0.3">
      <c r="A25" s="187" t="s">
        <v>52</v>
      </c>
      <c r="B25" s="13">
        <f>IF('Wettkampf 1'!D26&gt;0,1,0)</f>
        <v>0</v>
      </c>
      <c r="C25" s="13">
        <f>IF('2'!$D26&gt;0,1,0)</f>
        <v>0</v>
      </c>
      <c r="D25" s="13">
        <f>IF('3'!$D26&gt;0,1,0)</f>
        <v>0</v>
      </c>
      <c r="E25" s="13">
        <f>IF('4'!$D26&gt;0,1,0)</f>
        <v>0</v>
      </c>
      <c r="F25" s="13">
        <f>IF('5'!$D26&gt;0,1,0)</f>
        <v>0</v>
      </c>
      <c r="G25" s="13">
        <f>IF('6'!$D26&gt;0,1,0)</f>
        <v>0</v>
      </c>
      <c r="H25" s="13">
        <f t="shared" si="0"/>
        <v>0</v>
      </c>
      <c r="I25" s="13">
        <f>IF('7'!$D26&gt;0,1,0)</f>
        <v>0</v>
      </c>
      <c r="J25" s="13">
        <f>IF('8'!$D26&gt;0,1,0)</f>
        <v>0</v>
      </c>
      <c r="K25" s="13">
        <f>IF('9'!$D26&gt;0,1,0)</f>
        <v>0</v>
      </c>
      <c r="L25" s="13">
        <f>IF('10'!$D26&gt;0,1,0)</f>
        <v>0</v>
      </c>
      <c r="M25" s="13">
        <f>IF('11'!$D26&gt;0,1,0)</f>
        <v>0</v>
      </c>
      <c r="N25" s="13">
        <f>IF('12'!$D26&gt;0,1,0)</f>
        <v>0</v>
      </c>
      <c r="O25" s="13">
        <f t="shared" si="1"/>
        <v>0</v>
      </c>
      <c r="P25" s="13">
        <f t="shared" si="3"/>
        <v>0</v>
      </c>
    </row>
    <row r="26" spans="1:16" ht="15.6" x14ac:dyDescent="0.3">
      <c r="A26" s="187" t="s">
        <v>53</v>
      </c>
      <c r="B26" s="13">
        <f>IF('Wettkampf 1'!D27&gt;0,1,0)</f>
        <v>0</v>
      </c>
      <c r="C26" s="13">
        <f>IF('2'!$D27&gt;0,1,0)</f>
        <v>0</v>
      </c>
      <c r="D26" s="13">
        <f>IF('3'!$D27&gt;0,1,0)</f>
        <v>0</v>
      </c>
      <c r="E26" s="13">
        <f>IF('4'!$D27&gt;0,1,0)</f>
        <v>0</v>
      </c>
      <c r="F26" s="13">
        <f>IF('5'!$D27&gt;0,1,0)</f>
        <v>0</v>
      </c>
      <c r="G26" s="13">
        <f>IF('6'!$D27&gt;0,1,0)</f>
        <v>0</v>
      </c>
      <c r="H26" s="13">
        <f t="shared" si="0"/>
        <v>0</v>
      </c>
      <c r="I26" s="13">
        <f>IF('7'!$D27&gt;0,1,0)</f>
        <v>0</v>
      </c>
      <c r="J26" s="13">
        <f>IF('8'!$D27&gt;0,1,0)</f>
        <v>0</v>
      </c>
      <c r="K26" s="13">
        <f>IF('9'!$D27&gt;0,1,0)</f>
        <v>0</v>
      </c>
      <c r="L26" s="13">
        <f>IF('10'!$D27&gt;0,1,0)</f>
        <v>0</v>
      </c>
      <c r="M26" s="13">
        <f>IF('11'!$D27&gt;0,1,0)</f>
        <v>0</v>
      </c>
      <c r="N26" s="13">
        <f>IF('12'!$D27&gt;0,1,0)</f>
        <v>0</v>
      </c>
      <c r="O26" s="13">
        <f t="shared" si="1"/>
        <v>0</v>
      </c>
      <c r="P26" s="13">
        <f t="shared" si="3"/>
        <v>0</v>
      </c>
    </row>
    <row r="27" spans="1:16" ht="15.6" x14ac:dyDescent="0.3">
      <c r="A27" s="187" t="s">
        <v>77</v>
      </c>
      <c r="B27" s="13">
        <f>IF('Wettkampf 1'!D28&gt;0,1,0)</f>
        <v>0</v>
      </c>
      <c r="C27" s="13">
        <f>IF('2'!$D28&gt;0,1,0)</f>
        <v>0</v>
      </c>
      <c r="D27" s="13">
        <f>IF('3'!$D28&gt;0,1,0)</f>
        <v>0</v>
      </c>
      <c r="E27" s="13">
        <f>IF('4'!$D28&gt;0,1,0)</f>
        <v>0</v>
      </c>
      <c r="F27" s="13">
        <f>IF('5'!$D28&gt;0,1,0)</f>
        <v>0</v>
      </c>
      <c r="G27" s="13">
        <f>IF('6'!$D28&gt;0,1,0)</f>
        <v>0</v>
      </c>
      <c r="H27" s="13">
        <f t="shared" si="0"/>
        <v>0</v>
      </c>
      <c r="I27" s="13">
        <f>IF('7'!$D28&gt;0,1,0)</f>
        <v>0</v>
      </c>
      <c r="J27" s="13">
        <f>IF('8'!$D28&gt;0,1,0)</f>
        <v>0</v>
      </c>
      <c r="K27" s="13">
        <f>IF('9'!$D28&gt;0,1,0)</f>
        <v>0</v>
      </c>
      <c r="L27" s="13">
        <f>IF('10'!$D28&gt;0,1,0)</f>
        <v>0</v>
      </c>
      <c r="M27" s="13">
        <f>IF('11'!$D28&gt;0,1,0)</f>
        <v>0</v>
      </c>
      <c r="N27" s="13">
        <f>IF('12'!$D28&gt;0,1,0)</f>
        <v>0</v>
      </c>
      <c r="O27" s="13">
        <f t="shared" si="1"/>
        <v>0</v>
      </c>
      <c r="P27" s="13">
        <f t="shared" si="3"/>
        <v>0</v>
      </c>
    </row>
    <row r="28" spans="1:16" ht="15.6" x14ac:dyDescent="0.3">
      <c r="A28" s="187" t="s">
        <v>78</v>
      </c>
      <c r="B28" s="13">
        <f>IF('Wettkampf 1'!D29&gt;0,1,0)</f>
        <v>0</v>
      </c>
      <c r="C28" s="13">
        <f>IF('2'!$D29&gt;0,1,0)</f>
        <v>0</v>
      </c>
      <c r="D28" s="13">
        <f>IF('3'!$D29&gt;0,1,0)</f>
        <v>0</v>
      </c>
      <c r="E28" s="13">
        <f>IF('4'!$D29&gt;0,1,0)</f>
        <v>0</v>
      </c>
      <c r="F28" s="13">
        <f>IF('5'!$D29&gt;0,1,0)</f>
        <v>0</v>
      </c>
      <c r="G28" s="13">
        <f>IF('6'!$D29&gt;0,1,0)</f>
        <v>0</v>
      </c>
      <c r="H28" s="13">
        <f t="shared" si="0"/>
        <v>0</v>
      </c>
      <c r="I28" s="13">
        <f>IF('7'!$D29&gt;0,1,0)</f>
        <v>0</v>
      </c>
      <c r="J28" s="13">
        <f>IF('8'!$D29&gt;0,1,0)</f>
        <v>0</v>
      </c>
      <c r="K28" s="13">
        <f>IF('9'!$D29&gt;0,1,0)</f>
        <v>0</v>
      </c>
      <c r="L28" s="13">
        <f>IF('10'!$D29&gt;0,1,0)</f>
        <v>0</v>
      </c>
      <c r="M28" s="13">
        <f>IF('11'!$D29&gt;0,1,0)</f>
        <v>0</v>
      </c>
      <c r="N28" s="13">
        <f>IF('12'!$D29&gt;0,1,0)</f>
        <v>0</v>
      </c>
      <c r="O28" s="13">
        <f t="shared" si="1"/>
        <v>0</v>
      </c>
      <c r="P28" s="13">
        <f t="shared" si="3"/>
        <v>0</v>
      </c>
    </row>
    <row r="29" spans="1:16" ht="15.6" x14ac:dyDescent="0.3">
      <c r="A29" s="187" t="s">
        <v>79</v>
      </c>
      <c r="B29" s="13">
        <f>IF('Wettkampf 1'!D30&gt;0,1,0)</f>
        <v>0</v>
      </c>
      <c r="C29" s="13">
        <f>IF('2'!$D30&gt;0,1,0)</f>
        <v>0</v>
      </c>
      <c r="D29" s="13">
        <f>IF('3'!$D30&gt;0,1,0)</f>
        <v>0</v>
      </c>
      <c r="E29" s="13">
        <f>IF('4'!$D30&gt;0,1,0)</f>
        <v>0</v>
      </c>
      <c r="F29" s="13">
        <f>IF('5'!$D30&gt;0,1,0)</f>
        <v>0</v>
      </c>
      <c r="G29" s="13">
        <f>IF('6'!$D30&gt;0,1,0)</f>
        <v>0</v>
      </c>
      <c r="H29" s="13">
        <f t="shared" si="0"/>
        <v>0</v>
      </c>
      <c r="I29" s="13">
        <f>IF('7'!$D30&gt;0,1,0)</f>
        <v>0</v>
      </c>
      <c r="J29" s="13">
        <f>IF('8'!$D30&gt;0,1,0)</f>
        <v>0</v>
      </c>
      <c r="K29" s="13">
        <f>IF('9'!$D30&gt;0,1,0)</f>
        <v>0</v>
      </c>
      <c r="L29" s="13">
        <f>IF('10'!$D30&gt;0,1,0)</f>
        <v>0</v>
      </c>
      <c r="M29" s="13">
        <f>IF('11'!$D30&gt;0,1,0)</f>
        <v>0</v>
      </c>
      <c r="N29" s="13">
        <f>IF('12'!$D30&gt;0,1,0)</f>
        <v>0</v>
      </c>
      <c r="O29" s="13">
        <f t="shared" si="1"/>
        <v>0</v>
      </c>
      <c r="P29" s="13">
        <f t="shared" si="3"/>
        <v>0</v>
      </c>
    </row>
    <row r="30" spans="1:16" ht="15.6" x14ac:dyDescent="0.3">
      <c r="A30" s="187" t="s">
        <v>80</v>
      </c>
      <c r="B30" s="13">
        <f>IF('Wettkampf 1'!D31&gt;0,1,0)</f>
        <v>0</v>
      </c>
      <c r="C30" s="13">
        <f>IF('2'!$D31&gt;0,1,0)</f>
        <v>0</v>
      </c>
      <c r="D30" s="13">
        <f>IF('3'!$D31&gt;0,1,0)</f>
        <v>0</v>
      </c>
      <c r="E30" s="13">
        <f>IF('4'!$D31&gt;0,1,0)</f>
        <v>0</v>
      </c>
      <c r="F30" s="13">
        <f>IF('5'!$D31&gt;0,1,0)</f>
        <v>0</v>
      </c>
      <c r="G30" s="13">
        <f>IF('6'!$D31&gt;0,1,0)</f>
        <v>0</v>
      </c>
      <c r="H30" s="13">
        <f t="shared" si="0"/>
        <v>0</v>
      </c>
      <c r="I30" s="13">
        <f>IF('7'!$D31&gt;0,1,0)</f>
        <v>0</v>
      </c>
      <c r="J30" s="13">
        <f>IF('8'!$D31&gt;0,1,0)</f>
        <v>0</v>
      </c>
      <c r="K30" s="13">
        <f>IF('9'!$D31&gt;0,1,0)</f>
        <v>0</v>
      </c>
      <c r="L30" s="13">
        <f>IF('10'!$D31&gt;0,1,0)</f>
        <v>0</v>
      </c>
      <c r="M30" s="13">
        <f>IF('11'!$D31&gt;0,1,0)</f>
        <v>0</v>
      </c>
      <c r="N30" s="13">
        <f>IF('12'!$D31&gt;0,1,0)</f>
        <v>0</v>
      </c>
      <c r="O30" s="13">
        <f t="shared" si="1"/>
        <v>0</v>
      </c>
      <c r="P30" s="13">
        <f t="shared" si="3"/>
        <v>0</v>
      </c>
    </row>
    <row r="31" spans="1:16" ht="15.6" x14ac:dyDescent="0.3">
      <c r="A31" s="187" t="s">
        <v>81</v>
      </c>
      <c r="B31" s="13">
        <f>IF('Wettkampf 1'!D32&gt;0,1,0)</f>
        <v>0</v>
      </c>
      <c r="C31" s="13">
        <f>IF('2'!$D32&gt;0,1,0)</f>
        <v>0</v>
      </c>
      <c r="D31" s="13">
        <f>IF('3'!$D32&gt;0,1,0)</f>
        <v>0</v>
      </c>
      <c r="E31" s="13">
        <f>IF('4'!$D32&gt;0,1,0)</f>
        <v>0</v>
      </c>
      <c r="F31" s="13">
        <f>IF('5'!$D32&gt;0,1,0)</f>
        <v>0</v>
      </c>
      <c r="G31" s="13">
        <f>IF('6'!$D32&gt;0,1,0)</f>
        <v>0</v>
      </c>
      <c r="H31" s="13">
        <f t="shared" si="0"/>
        <v>0</v>
      </c>
      <c r="I31" s="13">
        <f>IF('7'!$D32&gt;0,1,0)</f>
        <v>0</v>
      </c>
      <c r="J31" s="13">
        <f>IF('8'!$D32&gt;0,1,0)</f>
        <v>0</v>
      </c>
      <c r="K31" s="13">
        <f>IF('9'!$D32&gt;0,1,0)</f>
        <v>0</v>
      </c>
      <c r="L31" s="13">
        <f>IF('10'!$D32&gt;0,1,0)</f>
        <v>0</v>
      </c>
      <c r="M31" s="13">
        <f>IF('11'!$D32&gt;0,1,0)</f>
        <v>0</v>
      </c>
      <c r="N31" s="13">
        <f>IF('12'!$D32&gt;0,1,0)</f>
        <v>0</v>
      </c>
      <c r="O31" s="13">
        <f t="shared" si="1"/>
        <v>0</v>
      </c>
      <c r="P31" s="13">
        <f t="shared" si="3"/>
        <v>0</v>
      </c>
    </row>
    <row r="32" spans="1:16" ht="15.6" x14ac:dyDescent="0.3">
      <c r="A32" s="187" t="s">
        <v>82</v>
      </c>
      <c r="B32" s="13">
        <f>IF('Wettkampf 1'!D33&gt;0,1,0)</f>
        <v>0</v>
      </c>
      <c r="C32" s="13">
        <f>IF('2'!$D33&gt;0,1,0)</f>
        <v>0</v>
      </c>
      <c r="D32" s="13">
        <f>IF('3'!$D33&gt;0,1,0)</f>
        <v>0</v>
      </c>
      <c r="E32" s="13">
        <f>IF('4'!$D33&gt;0,1,0)</f>
        <v>0</v>
      </c>
      <c r="F32" s="13">
        <f>IF('5'!$D33&gt;0,1,0)</f>
        <v>0</v>
      </c>
      <c r="G32" s="13">
        <f>IF('6'!$D33&gt;0,1,0)</f>
        <v>0</v>
      </c>
      <c r="H32" s="13">
        <f t="shared" si="0"/>
        <v>0</v>
      </c>
      <c r="I32" s="13">
        <f>IF('7'!$D33&gt;0,1,0)</f>
        <v>0</v>
      </c>
      <c r="J32" s="13">
        <f>IF('8'!$D33&gt;0,1,0)</f>
        <v>0</v>
      </c>
      <c r="K32" s="13">
        <f>IF('9'!$D33&gt;0,1,0)</f>
        <v>0</v>
      </c>
      <c r="L32" s="13">
        <f>IF('10'!$D33&gt;0,1,0)</f>
        <v>0</v>
      </c>
      <c r="M32" s="13">
        <f>IF('11'!$D33&gt;0,1,0)</f>
        <v>0</v>
      </c>
      <c r="N32" s="13">
        <f>IF('12'!$D33&gt;0,1,0)</f>
        <v>0</v>
      </c>
      <c r="O32" s="13">
        <f t="shared" si="1"/>
        <v>0</v>
      </c>
      <c r="P32" s="13">
        <f t="shared" si="3"/>
        <v>0</v>
      </c>
    </row>
    <row r="33" spans="1:16" ht="15.6" x14ac:dyDescent="0.3">
      <c r="A33" s="187" t="s">
        <v>83</v>
      </c>
      <c r="B33" s="13">
        <f>IF('Wettkampf 1'!D34&gt;0,1,0)</f>
        <v>0</v>
      </c>
      <c r="C33" s="13">
        <f>IF('2'!$D34&gt;0,1,0)</f>
        <v>0</v>
      </c>
      <c r="D33" s="13">
        <f>IF('3'!$D34&gt;0,1,0)</f>
        <v>0</v>
      </c>
      <c r="E33" s="13">
        <f>IF('4'!$D34&gt;0,1,0)</f>
        <v>0</v>
      </c>
      <c r="F33" s="13">
        <f>IF('5'!$D34&gt;0,1,0)</f>
        <v>0</v>
      </c>
      <c r="G33" s="13">
        <f>IF('6'!$D34&gt;0,1,0)</f>
        <v>0</v>
      </c>
      <c r="H33" s="13">
        <f t="shared" si="0"/>
        <v>0</v>
      </c>
      <c r="I33" s="13">
        <f>IF('7'!$D34&gt;0,1,0)</f>
        <v>0</v>
      </c>
      <c r="J33" s="13">
        <f>IF('8'!$D34&gt;0,1,0)</f>
        <v>0</v>
      </c>
      <c r="K33" s="13">
        <f>IF('9'!$D34&gt;0,1,0)</f>
        <v>0</v>
      </c>
      <c r="L33" s="13">
        <f>IF('10'!$D34&gt;0,1,0)</f>
        <v>0</v>
      </c>
      <c r="M33" s="13">
        <f>IF('11'!$D34&gt;0,1,0)</f>
        <v>0</v>
      </c>
      <c r="N33" s="13">
        <f>IF('12'!$D34&gt;0,1,0)</f>
        <v>0</v>
      </c>
      <c r="O33" s="13">
        <f t="shared" si="1"/>
        <v>0</v>
      </c>
      <c r="P33" s="13">
        <f t="shared" si="3"/>
        <v>0</v>
      </c>
    </row>
    <row r="34" spans="1:16" ht="15.6" x14ac:dyDescent="0.3">
      <c r="A34" s="187" t="s">
        <v>84</v>
      </c>
      <c r="B34" s="13">
        <f>IF('Wettkampf 1'!D35&gt;0,1,0)</f>
        <v>0</v>
      </c>
      <c r="C34" s="13">
        <f>IF('2'!$D35&gt;0,1,0)</f>
        <v>0</v>
      </c>
      <c r="D34" s="13">
        <f>IF('3'!$D35&gt;0,1,0)</f>
        <v>0</v>
      </c>
      <c r="E34" s="13">
        <f>IF('4'!$D35&gt;0,1,0)</f>
        <v>0</v>
      </c>
      <c r="F34" s="13">
        <f>IF('5'!$D35&gt;0,1,0)</f>
        <v>0</v>
      </c>
      <c r="G34" s="13">
        <f>IF('6'!$D35&gt;0,1,0)</f>
        <v>0</v>
      </c>
      <c r="H34" s="13">
        <f t="shared" si="0"/>
        <v>0</v>
      </c>
      <c r="I34" s="13">
        <f>IF('7'!$D35&gt;0,1,0)</f>
        <v>0</v>
      </c>
      <c r="J34" s="13">
        <f>IF('8'!$D35&gt;0,1,0)</f>
        <v>0</v>
      </c>
      <c r="K34" s="13">
        <f>IF('9'!$D35&gt;0,1,0)</f>
        <v>0</v>
      </c>
      <c r="L34" s="13">
        <f>IF('10'!$D35&gt;0,1,0)</f>
        <v>0</v>
      </c>
      <c r="M34" s="13">
        <f>IF('11'!$D35&gt;0,1,0)</f>
        <v>0</v>
      </c>
      <c r="N34" s="13">
        <f>IF('12'!$D35&gt;0,1,0)</f>
        <v>0</v>
      </c>
      <c r="O34" s="13">
        <f t="shared" si="1"/>
        <v>0</v>
      </c>
      <c r="P34" s="13">
        <f t="shared" si="3"/>
        <v>0</v>
      </c>
    </row>
    <row r="35" spans="1:16" ht="15.6" x14ac:dyDescent="0.3">
      <c r="A35" s="187" t="s">
        <v>85</v>
      </c>
      <c r="B35" s="13">
        <f>IF('Wettkampf 1'!D36&gt;0,1,0)</f>
        <v>0</v>
      </c>
      <c r="C35" s="13">
        <f>IF('2'!$D36&gt;0,1,0)</f>
        <v>0</v>
      </c>
      <c r="D35" s="13">
        <f>IF('3'!$D36&gt;0,1,0)</f>
        <v>0</v>
      </c>
      <c r="E35" s="13">
        <f>IF('4'!$D36&gt;0,1,0)</f>
        <v>0</v>
      </c>
      <c r="F35" s="13">
        <f>IF('5'!$D36&gt;0,1,0)</f>
        <v>0</v>
      </c>
      <c r="G35" s="13">
        <f>IF('6'!$D36&gt;0,1,0)</f>
        <v>0</v>
      </c>
      <c r="H35" s="13">
        <f t="shared" si="0"/>
        <v>0</v>
      </c>
      <c r="I35" s="13">
        <f>IF('7'!$D36&gt;0,1,0)</f>
        <v>0</v>
      </c>
      <c r="J35" s="13">
        <f>IF('8'!$D36&gt;0,1,0)</f>
        <v>0</v>
      </c>
      <c r="K35" s="13">
        <f>IF('9'!$D36&gt;0,1,0)</f>
        <v>0</v>
      </c>
      <c r="L35" s="13">
        <f>IF('10'!$D36&gt;0,1,0)</f>
        <v>0</v>
      </c>
      <c r="M35" s="13">
        <f>IF('11'!$D36&gt;0,1,0)</f>
        <v>0</v>
      </c>
      <c r="N35" s="13">
        <f>IF('12'!$D36&gt;0,1,0)</f>
        <v>0</v>
      </c>
      <c r="O35" s="13">
        <f t="shared" si="1"/>
        <v>0</v>
      </c>
      <c r="P35" s="13">
        <f t="shared" si="3"/>
        <v>0</v>
      </c>
    </row>
    <row r="36" spans="1:16" ht="15.6" x14ac:dyDescent="0.3">
      <c r="A36" s="187" t="s">
        <v>86</v>
      </c>
      <c r="B36" s="13">
        <f>IF('Wettkampf 1'!D37&gt;0,1,0)</f>
        <v>0</v>
      </c>
      <c r="C36" s="13">
        <f>IF('2'!$D37&gt;0,1,0)</f>
        <v>0</v>
      </c>
      <c r="D36" s="13">
        <f>IF('3'!$D37&gt;0,1,0)</f>
        <v>0</v>
      </c>
      <c r="E36" s="13">
        <f>IF('4'!$D37&gt;0,1,0)</f>
        <v>0</v>
      </c>
      <c r="F36" s="13">
        <f>IF('5'!$D37&gt;0,1,0)</f>
        <v>0</v>
      </c>
      <c r="G36" s="13">
        <f>IF('6'!$D37&gt;0,1,0)</f>
        <v>0</v>
      </c>
      <c r="H36" s="13">
        <f t="shared" si="0"/>
        <v>0</v>
      </c>
      <c r="I36" s="13">
        <f>IF('7'!$D37&gt;0,1,0)</f>
        <v>0</v>
      </c>
      <c r="J36" s="13">
        <f>IF('8'!$D37&gt;0,1,0)</f>
        <v>0</v>
      </c>
      <c r="K36" s="13">
        <f>IF('9'!$D37&gt;0,1,0)</f>
        <v>0</v>
      </c>
      <c r="L36" s="13">
        <f>IF('10'!$D37&gt;0,1,0)</f>
        <v>0</v>
      </c>
      <c r="M36" s="13">
        <f>IF('11'!$D37&gt;0,1,0)</f>
        <v>0</v>
      </c>
      <c r="N36" s="13">
        <f>IF('12'!$D37&gt;0,1,0)</f>
        <v>0</v>
      </c>
      <c r="O36" s="13">
        <f t="shared" si="1"/>
        <v>0</v>
      </c>
      <c r="P36" s="13">
        <f t="shared" si="3"/>
        <v>0</v>
      </c>
    </row>
    <row r="37" spans="1:16" ht="15.6" x14ac:dyDescent="0.3">
      <c r="A37" s="187" t="s">
        <v>87</v>
      </c>
      <c r="B37" s="13">
        <f>IF('Wettkampf 1'!D38&gt;0,1,0)</f>
        <v>0</v>
      </c>
      <c r="C37" s="13">
        <f>IF('2'!$D38&gt;0,1,0)</f>
        <v>0</v>
      </c>
      <c r="D37" s="13">
        <f>IF('3'!$D38&gt;0,1,0)</f>
        <v>0</v>
      </c>
      <c r="E37" s="13">
        <f>IF('4'!$D38&gt;0,1,0)</f>
        <v>0</v>
      </c>
      <c r="F37" s="13">
        <f>IF('5'!$D38&gt;0,1,0)</f>
        <v>0</v>
      </c>
      <c r="G37" s="13">
        <f>IF('6'!$D38&gt;0,1,0)</f>
        <v>0</v>
      </c>
      <c r="H37" s="13">
        <f t="shared" si="0"/>
        <v>0</v>
      </c>
      <c r="I37" s="13">
        <f>IF('7'!$D38&gt;0,1,0)</f>
        <v>0</v>
      </c>
      <c r="J37" s="13">
        <f>IF('8'!$D38&gt;0,1,0)</f>
        <v>0</v>
      </c>
      <c r="K37" s="13">
        <f>IF('9'!$D38&gt;0,1,0)</f>
        <v>0</v>
      </c>
      <c r="L37" s="13">
        <f>IF('10'!$D38&gt;0,1,0)</f>
        <v>0</v>
      </c>
      <c r="M37" s="13">
        <f>IF('11'!$D38&gt;0,1,0)</f>
        <v>0</v>
      </c>
      <c r="N37" s="13">
        <f>IF('12'!$D38&gt;0,1,0)</f>
        <v>0</v>
      </c>
      <c r="O37" s="13">
        <f t="shared" si="1"/>
        <v>0</v>
      </c>
      <c r="P37" s="13">
        <f t="shared" si="3"/>
        <v>0</v>
      </c>
    </row>
    <row r="38" spans="1:16" ht="15.6" x14ac:dyDescent="0.3">
      <c r="A38" s="187" t="s">
        <v>54</v>
      </c>
      <c r="B38" s="13">
        <f>IF('Wettkampf 1'!D39&gt;0,1,0)</f>
        <v>0</v>
      </c>
      <c r="C38" s="13">
        <f>IF('2'!$D39&gt;0,1,0)</f>
        <v>0</v>
      </c>
      <c r="D38" s="13">
        <f>IF('3'!$D39&gt;0,1,0)</f>
        <v>0</v>
      </c>
      <c r="E38" s="13">
        <f>IF('4'!$D39&gt;0,1,0)</f>
        <v>0</v>
      </c>
      <c r="F38" s="13">
        <f>IF('5'!$D39&gt;0,1,0)</f>
        <v>0</v>
      </c>
      <c r="G38" s="13">
        <f>IF('6'!$D39&gt;0,1,0)</f>
        <v>0</v>
      </c>
      <c r="H38" s="13">
        <f t="shared" si="0"/>
        <v>0</v>
      </c>
      <c r="I38" s="13">
        <f>IF('7'!$D39&gt;0,1,0)</f>
        <v>0</v>
      </c>
      <c r="J38" s="13">
        <f>IF('8'!$D39&gt;0,1,0)</f>
        <v>0</v>
      </c>
      <c r="K38" s="13">
        <f>IF('9'!$D39&gt;0,1,0)</f>
        <v>0</v>
      </c>
      <c r="L38" s="13">
        <f>IF('10'!$D39&gt;0,1,0)</f>
        <v>0</v>
      </c>
      <c r="M38" s="13">
        <f>IF('11'!$D39&gt;0,1,0)</f>
        <v>0</v>
      </c>
      <c r="N38" s="13">
        <f>IF('12'!$D39&gt;0,1,0)</f>
        <v>0</v>
      </c>
      <c r="O38" s="13">
        <f t="shared" si="1"/>
        <v>0</v>
      </c>
      <c r="P38" s="13">
        <f t="shared" si="3"/>
        <v>0</v>
      </c>
    </row>
    <row r="39" spans="1:16" ht="15.6" x14ac:dyDescent="0.3">
      <c r="A39" s="187" t="s">
        <v>88</v>
      </c>
      <c r="B39" s="13">
        <f>IF('Wettkampf 1'!D40&gt;0,1,0)</f>
        <v>0</v>
      </c>
      <c r="C39" s="13">
        <f>IF('2'!$D40&gt;0,1,0)</f>
        <v>0</v>
      </c>
      <c r="D39" s="13">
        <f>IF('3'!$D40&gt;0,1,0)</f>
        <v>0</v>
      </c>
      <c r="E39" s="13">
        <f>IF('4'!$D40&gt;0,1,0)</f>
        <v>0</v>
      </c>
      <c r="F39" s="13">
        <f>IF('5'!$D40&gt;0,1,0)</f>
        <v>0</v>
      </c>
      <c r="G39" s="13">
        <f>IF('6'!$D40&gt;0,1,0)</f>
        <v>0</v>
      </c>
      <c r="H39" s="13">
        <f t="shared" si="0"/>
        <v>0</v>
      </c>
      <c r="I39" s="13">
        <f>IF('7'!$D40&gt;0,1,0)</f>
        <v>0</v>
      </c>
      <c r="J39" s="13">
        <f>IF('8'!$D40&gt;0,1,0)</f>
        <v>0</v>
      </c>
      <c r="K39" s="13">
        <f>IF('9'!$D40&gt;0,1,0)</f>
        <v>0</v>
      </c>
      <c r="L39" s="13">
        <f>IF('10'!$D40&gt;0,1,0)</f>
        <v>0</v>
      </c>
      <c r="M39" s="13">
        <f>IF('11'!$D40&gt;0,1,0)</f>
        <v>0</v>
      </c>
      <c r="N39" s="13">
        <f>IF('12'!$D40&gt;0,1,0)</f>
        <v>0</v>
      </c>
      <c r="O39" s="13">
        <f t="shared" si="1"/>
        <v>0</v>
      </c>
      <c r="P39" s="13">
        <f t="shared" ref="P39:P44" si="4">O39+H39</f>
        <v>0</v>
      </c>
    </row>
    <row r="40" spans="1:16" ht="15.6" x14ac:dyDescent="0.3">
      <c r="A40" s="187" t="s">
        <v>89</v>
      </c>
      <c r="B40" s="13">
        <f>IF('Wettkampf 1'!D41&gt;0,1,0)</f>
        <v>0</v>
      </c>
      <c r="C40" s="13">
        <f>IF('2'!$D41&gt;0,1,0)</f>
        <v>0</v>
      </c>
      <c r="D40" s="13">
        <f>IF('3'!$D41&gt;0,1,0)</f>
        <v>0</v>
      </c>
      <c r="E40" s="13">
        <f>IF('4'!$D41&gt;0,1,0)</f>
        <v>0</v>
      </c>
      <c r="F40" s="13">
        <f>IF('5'!$D41&gt;0,1,0)</f>
        <v>0</v>
      </c>
      <c r="G40" s="13">
        <f>IF('6'!$D41&gt;0,1,0)</f>
        <v>0</v>
      </c>
      <c r="H40" s="13">
        <f t="shared" si="0"/>
        <v>0</v>
      </c>
      <c r="I40" s="13">
        <f>IF('7'!$D41&gt;0,1,0)</f>
        <v>0</v>
      </c>
      <c r="J40" s="13">
        <f>IF('8'!$D41&gt;0,1,0)</f>
        <v>0</v>
      </c>
      <c r="K40" s="13">
        <f>IF('9'!$D41&gt;0,1,0)</f>
        <v>0</v>
      </c>
      <c r="L40" s="13">
        <f>IF('10'!$D41&gt;0,1,0)</f>
        <v>0</v>
      </c>
      <c r="M40" s="13">
        <f>IF('11'!$D41&gt;0,1,0)</f>
        <v>0</v>
      </c>
      <c r="N40" s="13">
        <f>IF('12'!$D41&gt;0,1,0)</f>
        <v>0</v>
      </c>
      <c r="O40" s="13">
        <f t="shared" si="1"/>
        <v>0</v>
      </c>
      <c r="P40" s="13">
        <f t="shared" si="4"/>
        <v>0</v>
      </c>
    </row>
    <row r="41" spans="1:16" ht="15.6" x14ac:dyDescent="0.3">
      <c r="A41" s="187" t="s">
        <v>90</v>
      </c>
      <c r="B41" s="13">
        <f>IF('Wettkampf 1'!D42&gt;0,1,0)</f>
        <v>0</v>
      </c>
      <c r="C41" s="13">
        <f>IF('2'!$D42&gt;0,1,0)</f>
        <v>0</v>
      </c>
      <c r="D41" s="13">
        <f>IF('3'!$D42&gt;0,1,0)</f>
        <v>0</v>
      </c>
      <c r="E41" s="13">
        <f>IF('4'!$D42&gt;0,1,0)</f>
        <v>0</v>
      </c>
      <c r="F41" s="13">
        <f>IF('5'!$D42&gt;0,1,0)</f>
        <v>0</v>
      </c>
      <c r="G41" s="13">
        <f>IF('6'!$D42&gt;0,1,0)</f>
        <v>0</v>
      </c>
      <c r="H41" s="13">
        <f t="shared" si="0"/>
        <v>0</v>
      </c>
      <c r="I41" s="13">
        <f>IF('7'!$D42&gt;0,1,0)</f>
        <v>0</v>
      </c>
      <c r="J41" s="13">
        <f>IF('8'!$D42&gt;0,1,0)</f>
        <v>0</v>
      </c>
      <c r="K41" s="13">
        <f>IF('9'!$D42&gt;0,1,0)</f>
        <v>0</v>
      </c>
      <c r="L41" s="13">
        <f>IF('10'!$D42&gt;0,1,0)</f>
        <v>0</v>
      </c>
      <c r="M41" s="13">
        <f>IF('11'!$D42&gt;0,1,0)</f>
        <v>0</v>
      </c>
      <c r="N41" s="13">
        <f>IF('12'!$D42&gt;0,1,0)</f>
        <v>0</v>
      </c>
      <c r="O41" s="13">
        <f t="shared" si="1"/>
        <v>0</v>
      </c>
      <c r="P41" s="13">
        <f t="shared" si="4"/>
        <v>0</v>
      </c>
    </row>
    <row r="42" spans="1:16" ht="15.6" x14ac:dyDescent="0.3">
      <c r="A42" s="187" t="s">
        <v>91</v>
      </c>
      <c r="B42" s="13">
        <f>IF('Wettkampf 1'!D43&gt;0,1,0)</f>
        <v>0</v>
      </c>
      <c r="C42" s="13">
        <f>IF('2'!$D43&gt;0,1,0)</f>
        <v>0</v>
      </c>
      <c r="D42" s="13">
        <f>IF('3'!$D43&gt;0,1,0)</f>
        <v>0</v>
      </c>
      <c r="E42" s="13">
        <f>IF('4'!$D43&gt;0,1,0)</f>
        <v>0</v>
      </c>
      <c r="F42" s="13">
        <f>IF('5'!$D43&gt;0,1,0)</f>
        <v>0</v>
      </c>
      <c r="G42" s="13">
        <f>IF('6'!$D43&gt;0,1,0)</f>
        <v>0</v>
      </c>
      <c r="H42" s="13">
        <f t="shared" si="0"/>
        <v>0</v>
      </c>
      <c r="I42" s="13">
        <f>IF('7'!$D43&gt;0,1,0)</f>
        <v>0</v>
      </c>
      <c r="J42" s="13">
        <f>IF('8'!$D43&gt;0,1,0)</f>
        <v>0</v>
      </c>
      <c r="K42" s="13">
        <f>IF('9'!$D43&gt;0,1,0)</f>
        <v>0</v>
      </c>
      <c r="L42" s="13">
        <f>IF('10'!$D43&gt;0,1,0)</f>
        <v>0</v>
      </c>
      <c r="M42" s="13">
        <f>IF('11'!$D43&gt;0,1,0)</f>
        <v>0</v>
      </c>
      <c r="N42" s="13">
        <f>IF('12'!$D43&gt;0,1,0)</f>
        <v>0</v>
      </c>
      <c r="O42" s="13">
        <f t="shared" si="1"/>
        <v>0</v>
      </c>
      <c r="P42" s="13">
        <f t="shared" si="4"/>
        <v>0</v>
      </c>
    </row>
    <row r="43" spans="1:16" ht="15.6" x14ac:dyDescent="0.3">
      <c r="A43" s="187" t="s">
        <v>92</v>
      </c>
      <c r="B43" s="13">
        <f>IF('Wettkampf 1'!D44&gt;0,1,0)</f>
        <v>0</v>
      </c>
      <c r="C43" s="13">
        <f>IF('2'!$D44&gt;0,1,0)</f>
        <v>0</v>
      </c>
      <c r="D43" s="13">
        <f>IF('3'!$D44&gt;0,1,0)</f>
        <v>0</v>
      </c>
      <c r="E43" s="13">
        <f>IF('4'!$D44&gt;0,1,0)</f>
        <v>0</v>
      </c>
      <c r="F43" s="13">
        <f>IF('5'!$D44&gt;0,1,0)</f>
        <v>0</v>
      </c>
      <c r="G43" s="13">
        <f>IF('6'!$D44&gt;0,1,0)</f>
        <v>0</v>
      </c>
      <c r="H43" s="13">
        <f t="shared" si="0"/>
        <v>0</v>
      </c>
      <c r="I43" s="13">
        <f>IF('7'!$D44&gt;0,1,0)</f>
        <v>0</v>
      </c>
      <c r="J43" s="13">
        <f>IF('8'!$D44&gt;0,1,0)</f>
        <v>0</v>
      </c>
      <c r="K43" s="13">
        <f>IF('9'!$D44&gt;0,1,0)</f>
        <v>0</v>
      </c>
      <c r="L43" s="13">
        <f>IF('10'!$D44&gt;0,1,0)</f>
        <v>0</v>
      </c>
      <c r="M43" s="13">
        <f>IF('11'!$D44&gt;0,1,0)</f>
        <v>0</v>
      </c>
      <c r="N43" s="13">
        <f>IF('12'!$D44&gt;0,1,0)</f>
        <v>0</v>
      </c>
      <c r="O43" s="13">
        <f t="shared" si="1"/>
        <v>0</v>
      </c>
      <c r="P43" s="13">
        <f t="shared" si="4"/>
        <v>0</v>
      </c>
    </row>
    <row r="44" spans="1:16" ht="15.6" x14ac:dyDescent="0.3">
      <c r="A44" s="187" t="s">
        <v>93</v>
      </c>
      <c r="B44" s="13">
        <f>IF('Wettkampf 1'!D45&gt;0,1,0)</f>
        <v>0</v>
      </c>
      <c r="C44" s="13">
        <f>IF('2'!$D45&gt;0,1,0)</f>
        <v>0</v>
      </c>
      <c r="D44" s="13">
        <f>IF('3'!$D45&gt;0,1,0)</f>
        <v>0</v>
      </c>
      <c r="E44" s="13">
        <f>IF('4'!$D45&gt;0,1,0)</f>
        <v>0</v>
      </c>
      <c r="F44" s="13">
        <f>IF('5'!$D45&gt;0,1,0)</f>
        <v>0</v>
      </c>
      <c r="G44" s="13">
        <f>IF('6'!$D45&gt;0,1,0)</f>
        <v>0</v>
      </c>
      <c r="H44" s="13">
        <f t="shared" si="0"/>
        <v>0</v>
      </c>
      <c r="I44" s="13">
        <f>IF('7'!$D45&gt;0,1,0)</f>
        <v>0</v>
      </c>
      <c r="J44" s="13">
        <f>IF('8'!$D45&gt;0,1,0)</f>
        <v>0</v>
      </c>
      <c r="K44" s="13">
        <f>IF('9'!$D45&gt;0,1,0)</f>
        <v>0</v>
      </c>
      <c r="L44" s="13">
        <f>IF('10'!$D45&gt;0,1,0)</f>
        <v>0</v>
      </c>
      <c r="M44" s="13">
        <f>IF('11'!$D45&gt;0,1,0)</f>
        <v>0</v>
      </c>
      <c r="N44" s="13">
        <f>IF('12'!$D45&gt;0,1,0)</f>
        <v>0</v>
      </c>
      <c r="O44" s="13">
        <f t="shared" si="1"/>
        <v>0</v>
      </c>
      <c r="P44" s="13">
        <f t="shared" si="4"/>
        <v>0</v>
      </c>
    </row>
    <row r="45" spans="1:16" s="17" customFormat="1" x14ac:dyDescent="0.3">
      <c r="B45" s="17">
        <f>SUM(B9:B44)</f>
        <v>11</v>
      </c>
      <c r="C45" s="17">
        <f t="shared" ref="C45:G45" si="5">SUM(C9:C44)</f>
        <v>0</v>
      </c>
      <c r="D45" s="17">
        <f t="shared" si="5"/>
        <v>0</v>
      </c>
      <c r="E45" s="17">
        <f t="shared" si="5"/>
        <v>0</v>
      </c>
      <c r="F45" s="17">
        <f t="shared" si="5"/>
        <v>0</v>
      </c>
      <c r="G45" s="17">
        <f t="shared" si="5"/>
        <v>0</v>
      </c>
      <c r="H45" s="17">
        <f>SUM(H9:H44)</f>
        <v>11</v>
      </c>
      <c r="I45" s="17">
        <f>SUM(I9:I44)</f>
        <v>0</v>
      </c>
      <c r="J45" s="17">
        <f t="shared" ref="J45:N45" si="6">SUM(J9:J44)</f>
        <v>0</v>
      </c>
      <c r="K45" s="17">
        <f t="shared" si="6"/>
        <v>0</v>
      </c>
      <c r="L45" s="17">
        <f t="shared" si="6"/>
        <v>0</v>
      </c>
      <c r="M45" s="17">
        <f t="shared" si="6"/>
        <v>0</v>
      </c>
      <c r="N45" s="17">
        <f t="shared" si="6"/>
        <v>0</v>
      </c>
      <c r="O45" s="17">
        <f>SUM(O9:O44)</f>
        <v>0</v>
      </c>
      <c r="P45" s="17">
        <f>SUM(P9:P44)</f>
        <v>11</v>
      </c>
    </row>
  </sheetData>
  <sheetProtection selectLockedCells="1" sort="0" selectUnlockedCells="1"/>
  <protectedRanges>
    <protectedRange sqref="A9:A44" name="Bereich5"/>
  </protectedRanges>
  <phoneticPr fontId="21" type="noConversion"/>
  <pageMargins left="0.7" right="0.7" top="0.78740157499999996" bottom="0.78740157499999996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Tabelle16">
    <pageSetUpPr fitToPage="1"/>
  </sheetPr>
  <dimension ref="A2:T29"/>
  <sheetViews>
    <sheetView view="pageBreakPreview" zoomScale="60" zoomScalePageLayoutView="55" workbookViewId="0">
      <selection activeCell="A2" sqref="A2:T7"/>
    </sheetView>
  </sheetViews>
  <sheetFormatPr baseColWidth="10" defaultColWidth="15.6640625" defaultRowHeight="23.25" customHeight="1" x14ac:dyDescent="0.3"/>
  <cols>
    <col min="9" max="9" width="15.6640625" style="1"/>
    <col min="19" max="19" width="15.6640625" style="1"/>
  </cols>
  <sheetData>
    <row r="2" spans="1:20" ht="23.25" customHeight="1" x14ac:dyDescent="0.35">
      <c r="A2" s="12"/>
      <c r="B2" s="187" t="s">
        <v>112</v>
      </c>
      <c r="C2" s="7">
        <f>VLOOKUP($B$2:$B$7,'Wettkampf 1'!$B$2:$D$7,3,FALSE)</f>
        <v>623.29999999999995</v>
      </c>
      <c r="D2" s="5">
        <f>VLOOKUP($B$2:$B$7,'2'!$B$2:$D$7,3,FALSE)</f>
        <v>0</v>
      </c>
      <c r="E2" s="5">
        <f>VLOOKUP($B$2:$B$7,'3'!$B$2:$D$7,3,FALSE)</f>
        <v>0</v>
      </c>
      <c r="F2" s="5">
        <f>VLOOKUP($B$2:$B$7,'4'!$B$2:$D$7,3,FALSE)</f>
        <v>0</v>
      </c>
      <c r="G2" s="5">
        <f>VLOOKUP($B$2:$B$7,'5'!$B$2:$D$7,3,FALSE)</f>
        <v>0</v>
      </c>
      <c r="H2" s="5">
        <f>VLOOKUP($B$2:$B$7,'6'!$B$2:$D$7,3,FALSE)</f>
        <v>0</v>
      </c>
      <c r="I2" s="5">
        <f>IF(Formelhilfe!H3 &gt; 0,J2/Formelhilfe!H3,0)</f>
        <v>623.29999999999995</v>
      </c>
      <c r="J2" s="5">
        <f>SUM(C2:H2)</f>
        <v>623.29999999999995</v>
      </c>
      <c r="K2" s="5">
        <f>VLOOKUP($B$2:$B$7,'7'!$B$2:$D$7,3,FALSE)</f>
        <v>0</v>
      </c>
      <c r="L2" s="5">
        <f>VLOOKUP($B$2:$B$7,'8'!$B$2:$D$7,3,FALSE)</f>
        <v>0</v>
      </c>
      <c r="M2" s="5">
        <f>VLOOKUP($B$2:$B$7,'9'!$B$2:$D$7,3,FALSE)</f>
        <v>0</v>
      </c>
      <c r="N2" s="5">
        <f>VLOOKUP($B$2:$B$7,'10'!$B$2:$D$7,3,FALSE)</f>
        <v>0</v>
      </c>
      <c r="O2" s="5">
        <f>VLOOKUP($B$2:$B$7,'11'!$B$2:$D$7,3,FALSE)</f>
        <v>0</v>
      </c>
      <c r="P2" s="5">
        <f>VLOOKUP($B$2:$B$7,'12'!$B$2:$D$7,3,FALSE)</f>
        <v>0</v>
      </c>
      <c r="Q2" s="5">
        <f>IF(Formelhilfe!O3&gt;0,R2/Formelhilfe!O3,0)</f>
        <v>0</v>
      </c>
      <c r="R2" s="5">
        <f>SUM(K2:P2)</f>
        <v>0</v>
      </c>
      <c r="S2" s="5">
        <f>IF(Formelhilfe!P3&gt;0,T2/Formelhilfe!P3,0)</f>
        <v>623.29999999999995</v>
      </c>
      <c r="T2" s="6">
        <f>SUM(C2:H2,K2:P2)</f>
        <v>623.29999999999995</v>
      </c>
    </row>
    <row r="3" spans="1:20" ht="23.25" customHeight="1" x14ac:dyDescent="0.35">
      <c r="A3" s="12"/>
      <c r="B3" s="187" t="s">
        <v>111</v>
      </c>
      <c r="C3" s="7">
        <f>VLOOKUP($B$2:$B$7,'Wettkampf 1'!$B$2:$D$7,3,FALSE)</f>
        <v>621.20000000000005</v>
      </c>
      <c r="D3" s="5">
        <f>VLOOKUP($B$2:$B$7,'2'!$B$2:$D$7,3,FALSE)</f>
        <v>0</v>
      </c>
      <c r="E3" s="5">
        <f>VLOOKUP($B$2:$B$7,'3'!$B$2:$D$7,3,FALSE)</f>
        <v>0</v>
      </c>
      <c r="F3" s="5">
        <f>VLOOKUP($B$2:$B$7,'4'!$B$2:$D$7,3,FALSE)</f>
        <v>0</v>
      </c>
      <c r="G3" s="5">
        <f>VLOOKUP($B$2:$B$7,'5'!$B$2:$D$7,3,FALSE)</f>
        <v>0</v>
      </c>
      <c r="H3" s="5">
        <f>VLOOKUP($B$2:$B$7,'6'!$B$2:$D$7,3,FALSE)</f>
        <v>0</v>
      </c>
      <c r="I3" s="5">
        <f>IF(Formelhilfe!H2 &gt; 0,J3/Formelhilfe!H2,0)</f>
        <v>621.20000000000005</v>
      </c>
      <c r="J3" s="5">
        <f>SUM(C3:H3)</f>
        <v>621.20000000000005</v>
      </c>
      <c r="K3" s="5">
        <f>VLOOKUP($B$2:$B$7,'7'!$B$2:$D$7,3,FALSE)</f>
        <v>0</v>
      </c>
      <c r="L3" s="5">
        <f>VLOOKUP($B$2:$B$7,'8'!$B$2:$D$7,3,FALSE)</f>
        <v>0</v>
      </c>
      <c r="M3" s="5">
        <f>VLOOKUP($B$2:$B$7,'9'!$B$2:$D$7,3,FALSE)</f>
        <v>0</v>
      </c>
      <c r="N3" s="5">
        <f>VLOOKUP($B$2:$B$7,'10'!$B$2:$D$7,3,FALSE)</f>
        <v>0</v>
      </c>
      <c r="O3" s="5">
        <f>VLOOKUP($B$2:$B$7,'11'!$B$2:$D$7,3,FALSE)</f>
        <v>0</v>
      </c>
      <c r="P3" s="5">
        <f>VLOOKUP($B$2:$B$7,'12'!$B$2:$D$7,3,FALSE)</f>
        <v>0</v>
      </c>
      <c r="Q3" s="5">
        <f>IF(Formelhilfe!O2&gt;0,R3/Formelhilfe!O2,0)</f>
        <v>0</v>
      </c>
      <c r="R3" s="5">
        <f>SUM(K3:P3)</f>
        <v>0</v>
      </c>
      <c r="S3" s="5">
        <f>IF(Formelhilfe!P2&gt;0,T3/Formelhilfe!P2,0)</f>
        <v>621.20000000000005</v>
      </c>
      <c r="T3" s="6">
        <f>SUM(C3:H3,K3:P3)</f>
        <v>621.20000000000005</v>
      </c>
    </row>
    <row r="4" spans="1:20" ht="23.25" customHeight="1" x14ac:dyDescent="0.35">
      <c r="A4" s="12"/>
      <c r="B4" s="187" t="s">
        <v>113</v>
      </c>
      <c r="C4" s="7">
        <f>VLOOKUP($B$2:$B$7,'Wettkampf 1'!$B$2:$D$7,3,FALSE)</f>
        <v>588.5</v>
      </c>
      <c r="D4" s="5">
        <f>VLOOKUP($B$2:$B$7,'2'!$B$2:$D$7,3,FALSE)</f>
        <v>0</v>
      </c>
      <c r="E4" s="5">
        <f>VLOOKUP($B$2:$B$7,'3'!$B$2:$D$7,3,FALSE)</f>
        <v>0</v>
      </c>
      <c r="F4" s="5">
        <f>VLOOKUP($B$2:$B$7,'4'!$B$2:$D$7,3,FALSE)</f>
        <v>0</v>
      </c>
      <c r="G4" s="5">
        <f>VLOOKUP($B$2:$B$7,'5'!$B$2:$D$7,3,FALSE)</f>
        <v>0</v>
      </c>
      <c r="H4" s="5">
        <f>VLOOKUP($B$2:$B$7,'6'!$B$2:$D$7,3,FALSE)</f>
        <v>0</v>
      </c>
      <c r="I4" s="5">
        <f>IF(Formelhilfe!H4 &gt; 0,J4/Formelhilfe!H4,0)</f>
        <v>588.5</v>
      </c>
      <c r="J4" s="5">
        <f>SUM(C4:H4)</f>
        <v>588.5</v>
      </c>
      <c r="K4" s="5">
        <f>VLOOKUP($B$2:$B$7,'7'!$B$2:$D$7,3,FALSE)</f>
        <v>0</v>
      </c>
      <c r="L4" s="5">
        <f>VLOOKUP($B$2:$B$7,'8'!$B$2:$D$7,3,FALSE)</f>
        <v>0</v>
      </c>
      <c r="M4" s="5">
        <f>VLOOKUP($B$2:$B$7,'9'!$B$2:$D$7,3,FALSE)</f>
        <v>0</v>
      </c>
      <c r="N4" s="5">
        <f>VLOOKUP($B$2:$B$7,'10'!$B$2:$D$7,3,FALSE)</f>
        <v>0</v>
      </c>
      <c r="O4" s="5">
        <f>VLOOKUP($B$2:$B$7,'11'!$B$2:$D$7,3,FALSE)</f>
        <v>0</v>
      </c>
      <c r="P4" s="5">
        <f>VLOOKUP($B$2:$B$7,'12'!$B$2:$D$7,3,FALSE)</f>
        <v>0</v>
      </c>
      <c r="Q4" s="5">
        <f>IF(Formelhilfe!O4&gt;0,R4/Formelhilfe!O4,0)</f>
        <v>0</v>
      </c>
      <c r="R4" s="5">
        <f>SUM(K4:P4)</f>
        <v>0</v>
      </c>
      <c r="S4" s="5">
        <f>IF(Formelhilfe!P4&gt;0,T4/Formelhilfe!P4,0)</f>
        <v>588.5</v>
      </c>
      <c r="T4" s="6">
        <f>SUM(C4:H4,K4:P4)</f>
        <v>588.5</v>
      </c>
    </row>
    <row r="5" spans="1:20" ht="23.25" customHeight="1" x14ac:dyDescent="0.35">
      <c r="A5" s="12"/>
      <c r="B5" s="187" t="s">
        <v>74</v>
      </c>
      <c r="C5" s="7">
        <f>VLOOKUP($B$2:$B$7,'Wettkampf 1'!$B$2:$D$7,3,FALSE)</f>
        <v>0</v>
      </c>
      <c r="D5" s="5">
        <f>VLOOKUP($B$2:$B$7,'2'!$B$2:$D$7,3,FALSE)</f>
        <v>0</v>
      </c>
      <c r="E5" s="5">
        <f>VLOOKUP($B$2:$B$7,'3'!$B$2:$D$7,3,FALSE)</f>
        <v>0</v>
      </c>
      <c r="F5" s="5">
        <f>VLOOKUP($B$2:$B$7,'4'!$B$2:$D$7,3,FALSE)</f>
        <v>0</v>
      </c>
      <c r="G5" s="5">
        <f>VLOOKUP($B$2:$B$7,'5'!$B$2:$D$7,3,FALSE)</f>
        <v>0</v>
      </c>
      <c r="H5" s="5">
        <f>VLOOKUP($B$2:$B$7,'6'!$B$2:$D$7,3,FALSE)</f>
        <v>0</v>
      </c>
      <c r="I5" s="5">
        <f>IF(Formelhilfe!H5 &gt; 0,J5/Formelhilfe!H5,0)</f>
        <v>0</v>
      </c>
      <c r="J5" s="5">
        <f>SUM(C5:H5)</f>
        <v>0</v>
      </c>
      <c r="K5" s="5">
        <f>VLOOKUP($B$2:$B$7,'7'!$B$2:$D$7,3,FALSE)</f>
        <v>0</v>
      </c>
      <c r="L5" s="5">
        <f>VLOOKUP($B$2:$B$7,'8'!$B$2:$D$7,3,FALSE)</f>
        <v>0</v>
      </c>
      <c r="M5" s="5">
        <f>VLOOKUP($B$2:$B$7,'9'!$B$2:$D$7,3,FALSE)</f>
        <v>0</v>
      </c>
      <c r="N5" s="5">
        <f>VLOOKUP($B$2:$B$7,'10'!$B$2:$D$7,3,FALSE)</f>
        <v>0</v>
      </c>
      <c r="O5" s="5">
        <f>VLOOKUP($B$2:$B$7,'11'!$B$2:$D$7,3,FALSE)</f>
        <v>0</v>
      </c>
      <c r="P5" s="5">
        <f>VLOOKUP($B$2:$B$7,'12'!$B$2:$D$7,3,FALSE)</f>
        <v>0</v>
      </c>
      <c r="Q5" s="5">
        <f>IF(Formelhilfe!O5&gt;0,R5/Formelhilfe!O5,0)</f>
        <v>0</v>
      </c>
      <c r="R5" s="5">
        <f>SUM(K5:P5)</f>
        <v>0</v>
      </c>
      <c r="S5" s="5">
        <f>IF(Formelhilfe!P5&gt;0,T5/Formelhilfe!P5,0)</f>
        <v>0</v>
      </c>
      <c r="T5" s="6">
        <f>SUM(C5:H5,K5:P5)</f>
        <v>0</v>
      </c>
    </row>
    <row r="6" spans="1:20" ht="23.25" customHeight="1" x14ac:dyDescent="0.35">
      <c r="A6" s="12"/>
      <c r="B6" s="187" t="s">
        <v>75</v>
      </c>
      <c r="C6" s="7">
        <f>VLOOKUP($B$2:$B$7,'Wettkampf 1'!$B$2:$D$7,3,FALSE)</f>
        <v>0</v>
      </c>
      <c r="D6" s="5">
        <f>VLOOKUP($B$2:$B$7,'2'!$B$2:$D$7,3,FALSE)</f>
        <v>0</v>
      </c>
      <c r="E6" s="5">
        <f>VLOOKUP($B$2:$B$7,'3'!$B$2:$D$7,3,FALSE)</f>
        <v>0</v>
      </c>
      <c r="F6" s="5">
        <f>VLOOKUP($B$2:$B$7,'4'!$B$2:$D$7,3,FALSE)</f>
        <v>0</v>
      </c>
      <c r="G6" s="5">
        <f>VLOOKUP($B$2:$B$7,'5'!$B$2:$D$7,3,FALSE)</f>
        <v>0</v>
      </c>
      <c r="H6" s="5">
        <f>VLOOKUP($B$2:$B$7,'6'!$B$2:$D$7,3,FALSE)</f>
        <v>0</v>
      </c>
      <c r="I6" s="5">
        <f>IF(Formelhilfe!H6 &gt; 0,J6/Formelhilfe!H6,0)</f>
        <v>0</v>
      </c>
      <c r="J6" s="5">
        <f>SUM(C6:H6)</f>
        <v>0</v>
      </c>
      <c r="K6" s="5">
        <f>VLOOKUP($B$2:$B$7,'7'!$B$2:$D$7,3,FALSE)</f>
        <v>0</v>
      </c>
      <c r="L6" s="5">
        <f>VLOOKUP($B$2:$B$7,'8'!$B$2:$D$7,3,FALSE)</f>
        <v>0</v>
      </c>
      <c r="M6" s="5">
        <f>VLOOKUP($B$2:$B$7,'9'!$B$2:$D$7,3,FALSE)</f>
        <v>0</v>
      </c>
      <c r="N6" s="5">
        <f>VLOOKUP($B$2:$B$7,'10'!$B$2:$D$7,3,FALSE)</f>
        <v>0</v>
      </c>
      <c r="O6" s="5">
        <f>VLOOKUP($B$2:$B$7,'11'!$B$2:$D$7,3,FALSE)</f>
        <v>0</v>
      </c>
      <c r="P6" s="5">
        <f>VLOOKUP($B$2:$B$7,'12'!$B$2:$D$7,3,FALSE)</f>
        <v>0</v>
      </c>
      <c r="Q6" s="5">
        <f>IF(Formelhilfe!O6&gt;0,R6/Formelhilfe!O6,0)</f>
        <v>0</v>
      </c>
      <c r="R6" s="5">
        <f>SUM(K6:P6)</f>
        <v>0</v>
      </c>
      <c r="S6" s="5">
        <f>IF(Formelhilfe!P6&gt;0,T6/Formelhilfe!P6,0)</f>
        <v>0</v>
      </c>
      <c r="T6" s="6">
        <f>SUM(C6:H6,K6:P6)</f>
        <v>0</v>
      </c>
    </row>
    <row r="7" spans="1:20" ht="23.25" customHeight="1" x14ac:dyDescent="0.35">
      <c r="A7" s="12"/>
      <c r="B7" s="187" t="s">
        <v>76</v>
      </c>
      <c r="C7" s="7">
        <f>VLOOKUP($B$2:$B$7,'Wettkampf 1'!$B$2:$D$7,3,FALSE)</f>
        <v>0</v>
      </c>
      <c r="D7" s="5">
        <f>VLOOKUP($B$2:$B$7,'2'!$B$2:$D$7,3,FALSE)</f>
        <v>0</v>
      </c>
      <c r="E7" s="5">
        <f>VLOOKUP($B$2:$B$7,'3'!$B$2:$D$7,3,FALSE)</f>
        <v>0</v>
      </c>
      <c r="F7" s="5">
        <f>VLOOKUP($B$2:$B$7,'4'!$B$2:$D$7,3,FALSE)</f>
        <v>0</v>
      </c>
      <c r="G7" s="5">
        <f>VLOOKUP($B$2:$B$7,'5'!$B$2:$D$7,3,FALSE)</f>
        <v>0</v>
      </c>
      <c r="H7" s="5">
        <f>VLOOKUP($B$2:$B$7,'6'!$B$2:$D$7,3,FALSE)</f>
        <v>0</v>
      </c>
      <c r="I7" s="5">
        <f>IF(Formelhilfe!H7 &gt; 0,J7/Formelhilfe!H7,0)</f>
        <v>0</v>
      </c>
      <c r="J7" s="5">
        <f>SUM(C7:H7)</f>
        <v>0</v>
      </c>
      <c r="K7" s="5">
        <f>VLOOKUP($B$2:$B$7,'7'!$B$2:$D$7,3,FALSE)</f>
        <v>0</v>
      </c>
      <c r="L7" s="5">
        <f>VLOOKUP($B$2:$B$7,'8'!$B$2:$D$7,3,FALSE)</f>
        <v>0</v>
      </c>
      <c r="M7" s="5">
        <f>VLOOKUP($B$2:$B$7,'9'!$B$2:$D$7,3,FALSE)</f>
        <v>0</v>
      </c>
      <c r="N7" s="5">
        <f>VLOOKUP($B$2:$B$7,'10'!$B$2:$D$7,3,FALSE)</f>
        <v>0</v>
      </c>
      <c r="O7" s="5">
        <f>VLOOKUP($B$2:$B$7,'11'!$B$2:$D$7,3,FALSE)</f>
        <v>0</v>
      </c>
      <c r="P7" s="5">
        <f>VLOOKUP($B$2:$B$7,'12'!$B$2:$D$7,3,FALSE)</f>
        <v>0</v>
      </c>
      <c r="Q7" s="5">
        <f>IF(Formelhilfe!O7&gt;0,R7/Formelhilfe!O7,0)</f>
        <v>0</v>
      </c>
      <c r="R7" s="5">
        <f>SUM(K7:P7)</f>
        <v>0</v>
      </c>
      <c r="S7" s="5">
        <f>IF(Formelhilfe!P7&gt;0,T7/Formelhilfe!P7,0)</f>
        <v>0</v>
      </c>
      <c r="T7" s="6">
        <f>SUM(C7:H7,K7:P7)</f>
        <v>0</v>
      </c>
    </row>
    <row r="14" spans="1:20" ht="23.25" customHeight="1" x14ac:dyDescent="0.3">
      <c r="D14" s="1"/>
      <c r="I14"/>
      <c r="N14" s="1"/>
      <c r="S14"/>
    </row>
    <row r="15" spans="1:20" ht="23.25" customHeight="1" x14ac:dyDescent="0.3">
      <c r="D15" s="1"/>
      <c r="I15"/>
      <c r="N15" s="1"/>
      <c r="S15"/>
    </row>
    <row r="16" spans="1:20" ht="23.25" customHeight="1" x14ac:dyDescent="0.3">
      <c r="D16" s="1"/>
      <c r="I16"/>
      <c r="N16" s="1"/>
      <c r="S16"/>
    </row>
    <row r="17" spans="4:19" ht="23.25" customHeight="1" x14ac:dyDescent="0.3">
      <c r="D17" s="1"/>
      <c r="I17"/>
      <c r="N17" s="1"/>
      <c r="S17"/>
    </row>
    <row r="18" spans="4:19" ht="23.25" customHeight="1" x14ac:dyDescent="0.3">
      <c r="D18" s="1"/>
      <c r="I18"/>
      <c r="N18" s="1"/>
      <c r="S18"/>
    </row>
    <row r="19" spans="4:19" ht="23.25" customHeight="1" x14ac:dyDescent="0.3">
      <c r="D19" s="1"/>
      <c r="I19"/>
      <c r="N19" s="1"/>
      <c r="S19"/>
    </row>
    <row r="20" spans="4:19" ht="23.25" customHeight="1" x14ac:dyDescent="0.3">
      <c r="D20" s="1"/>
      <c r="I20"/>
      <c r="N20" s="1"/>
      <c r="S20"/>
    </row>
    <row r="21" spans="4:19" ht="23.25" customHeight="1" x14ac:dyDescent="0.3">
      <c r="D21" s="1"/>
      <c r="I21"/>
      <c r="N21" s="1"/>
      <c r="S21"/>
    </row>
    <row r="22" spans="4:19" ht="23.25" customHeight="1" x14ac:dyDescent="0.3">
      <c r="D22" s="1"/>
      <c r="I22"/>
      <c r="N22" s="1"/>
      <c r="S22"/>
    </row>
    <row r="23" spans="4:19" ht="23.25" customHeight="1" x14ac:dyDescent="0.3">
      <c r="D23" s="1"/>
      <c r="I23"/>
      <c r="N23" s="1"/>
      <c r="S23"/>
    </row>
    <row r="24" spans="4:19" ht="23.25" customHeight="1" x14ac:dyDescent="0.3">
      <c r="D24" s="1"/>
      <c r="I24"/>
      <c r="N24" s="1"/>
      <c r="S24"/>
    </row>
    <row r="25" spans="4:19" ht="23.25" customHeight="1" x14ac:dyDescent="0.3">
      <c r="D25" s="1"/>
      <c r="I25"/>
      <c r="N25" s="1"/>
      <c r="S25"/>
    </row>
    <row r="26" spans="4:19" ht="23.25" customHeight="1" x14ac:dyDescent="0.3">
      <c r="D26" s="1"/>
      <c r="I26"/>
      <c r="N26" s="1"/>
      <c r="S26"/>
    </row>
    <row r="27" spans="4:19" ht="23.25" customHeight="1" x14ac:dyDescent="0.3">
      <c r="D27" s="1"/>
      <c r="I27"/>
      <c r="N27" s="1"/>
      <c r="S27"/>
    </row>
    <row r="28" spans="4:19" ht="23.25" customHeight="1" x14ac:dyDescent="0.3">
      <c r="D28" s="1"/>
      <c r="I28"/>
      <c r="N28" s="1"/>
      <c r="S28"/>
    </row>
    <row r="29" spans="4:19" ht="23.25" customHeight="1" x14ac:dyDescent="0.3">
      <c r="D29" s="1"/>
      <c r="I29"/>
      <c r="N29" s="1"/>
      <c r="S29"/>
    </row>
  </sheetData>
  <sheetProtection selectLockedCells="1" sort="0" autoFilter="0" selectUnlockedCells="1"/>
  <protectedRanges>
    <protectedRange sqref="B2:B7" name="Bereich1"/>
  </protectedRanges>
  <autoFilter ref="A1:T1" xr:uid="{00000000-0009-0000-0000-000011000000}">
    <sortState ref="A2:T7">
      <sortCondition descending="1" ref="T1"/>
    </sortState>
  </autoFilter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pageSetUpPr fitToPage="1"/>
  </sheetPr>
  <dimension ref="A1:AD47"/>
  <sheetViews>
    <sheetView workbookViewId="0">
      <selection activeCell="B2" sqref="B2:B7"/>
    </sheetView>
  </sheetViews>
  <sheetFormatPr baseColWidth="10" defaultColWidth="22" defaultRowHeight="15" customHeight="1" x14ac:dyDescent="0.3"/>
  <cols>
    <col min="1" max="1" width="3.33203125" style="67" bestFit="1" customWidth="1"/>
    <col min="2" max="2" width="20.5546875" style="67" customWidth="1"/>
    <col min="3" max="3" width="16.88671875" style="67" customWidth="1"/>
    <col min="4" max="4" width="16.109375" style="94" customWidth="1"/>
    <col min="5" max="5" width="9.88671875" style="67" customWidth="1"/>
    <col min="6" max="6" width="7" style="67" hidden="1" customWidth="1"/>
    <col min="7" max="7" width="8.88671875" style="67" hidden="1" customWidth="1"/>
    <col min="8" max="8" width="2.33203125" style="67" hidden="1" customWidth="1"/>
    <col min="9" max="9" width="8.88671875" style="67" hidden="1" customWidth="1"/>
    <col min="10" max="10" width="2.33203125" style="67" hidden="1" customWidth="1"/>
    <col min="11" max="11" width="8.88671875" style="67" hidden="1" customWidth="1"/>
    <col min="12" max="12" width="2.33203125" style="67" hidden="1" customWidth="1"/>
    <col min="13" max="13" width="8.88671875" style="67" hidden="1" customWidth="1"/>
    <col min="14" max="14" width="2.33203125" style="67" hidden="1" customWidth="1"/>
    <col min="15" max="15" width="8.88671875" style="67" hidden="1" customWidth="1"/>
    <col min="16" max="16" width="2.33203125" style="67" hidden="1" customWidth="1"/>
    <col min="17" max="17" width="8.88671875" style="67" hidden="1" customWidth="1"/>
    <col min="18" max="18" width="2.33203125" style="67" hidden="1" customWidth="1"/>
    <col min="19" max="19" width="22" style="67" hidden="1" customWidth="1"/>
    <col min="20" max="20" width="7.109375" style="67" customWidth="1"/>
    <col min="21" max="21" width="14.109375" style="67" bestFit="1" customWidth="1"/>
    <col min="22" max="22" width="5.5546875" style="67" customWidth="1"/>
    <col min="23" max="26" width="10.109375" style="67" customWidth="1"/>
    <col min="27" max="27" width="0" style="67" hidden="1" customWidth="1"/>
    <col min="28" max="28" width="22" style="67" hidden="1" customWidth="1"/>
    <col min="29" max="29" width="22" style="101" hidden="1" customWidth="1"/>
    <col min="30" max="30" width="22.109375" style="74" customWidth="1"/>
    <col min="31" max="31" width="19.109375" style="67" bestFit="1" customWidth="1"/>
    <col min="32" max="16384" width="22" style="67"/>
  </cols>
  <sheetData>
    <row r="1" spans="1:29" ht="15" customHeight="1" x14ac:dyDescent="0.3">
      <c r="A1" s="93"/>
      <c r="B1" s="93" t="s">
        <v>47</v>
      </c>
      <c r="C1" s="100"/>
      <c r="D1" s="73" t="s">
        <v>8</v>
      </c>
      <c r="X1" s="109" t="s">
        <v>46</v>
      </c>
      <c r="Y1" s="168" t="str">
        <f>Übersicht!D4</f>
        <v>Eisten</v>
      </c>
      <c r="Z1" s="168"/>
    </row>
    <row r="2" spans="1:29" ht="15" customHeight="1" x14ac:dyDescent="0.3">
      <c r="A2" s="93">
        <v>1</v>
      </c>
      <c r="B2" s="111" t="s">
        <v>111</v>
      </c>
      <c r="D2" s="105">
        <f>G46</f>
        <v>621.20000000000005</v>
      </c>
      <c r="E2" s="110" t="str">
        <f>IF(H46&gt;4,"Es sind zu viele Schützen in Wertung!"," ")</f>
        <v xml:space="preserve"> </v>
      </c>
      <c r="X2" s="109" t="s">
        <v>31</v>
      </c>
      <c r="Y2" s="169" t="str">
        <f>Übersicht!D3</f>
        <v>07.09.25</v>
      </c>
      <c r="Z2" s="168"/>
    </row>
    <row r="3" spans="1:29" ht="15" customHeight="1" x14ac:dyDescent="0.3">
      <c r="A3" s="93">
        <v>2</v>
      </c>
      <c r="B3" s="111" t="s">
        <v>112</v>
      </c>
      <c r="D3" s="105">
        <f>I46</f>
        <v>623.29999999999995</v>
      </c>
      <c r="E3" s="110" t="str">
        <f>IF(J46&gt;4,"Es sind zu viele Schützen in Wertung!"," ")</f>
        <v xml:space="preserve"> </v>
      </c>
    </row>
    <row r="4" spans="1:29" ht="15" customHeight="1" x14ac:dyDescent="0.3">
      <c r="A4" s="93">
        <v>3</v>
      </c>
      <c r="B4" s="111" t="s">
        <v>113</v>
      </c>
      <c r="D4" s="105">
        <f>K46</f>
        <v>588.5</v>
      </c>
      <c r="E4" s="110" t="str">
        <f>IF(L46&gt;4,"Es sind zu viele Schützen in Wertung!"," ")</f>
        <v xml:space="preserve"> </v>
      </c>
      <c r="W4" s="102"/>
      <c r="Z4" s="107" t="s">
        <v>43</v>
      </c>
    </row>
    <row r="5" spans="1:29" ht="15" customHeight="1" x14ac:dyDescent="0.3">
      <c r="A5" s="93">
        <v>4</v>
      </c>
      <c r="B5" s="111" t="s">
        <v>74</v>
      </c>
      <c r="D5" s="105">
        <f>M46</f>
        <v>0</v>
      </c>
      <c r="E5" s="110" t="str">
        <f>IF(N46&gt;4,"Es sind zu viele Schützen in Wertung!"," ")</f>
        <v xml:space="preserve"> </v>
      </c>
      <c r="W5" s="103"/>
      <c r="X5" s="107" t="s">
        <v>45</v>
      </c>
      <c r="Y5" s="166" t="s">
        <v>128</v>
      </c>
      <c r="Z5" s="167"/>
      <c r="AA5" s="103"/>
    </row>
    <row r="6" spans="1:29" ht="15" customHeight="1" x14ac:dyDescent="0.3">
      <c r="A6" s="93">
        <v>5</v>
      </c>
      <c r="B6" s="111" t="s">
        <v>75</v>
      </c>
      <c r="D6" s="105">
        <f>O46</f>
        <v>0</v>
      </c>
      <c r="E6" s="110" t="str">
        <f>IF(P46&gt;4,"Es sind zu viele Schützen in Wertung!"," ")</f>
        <v xml:space="preserve"> </v>
      </c>
      <c r="W6" s="103"/>
      <c r="X6" s="107" t="s">
        <v>44</v>
      </c>
      <c r="Y6" s="166" t="s">
        <v>129</v>
      </c>
      <c r="Z6" s="167"/>
      <c r="AA6" s="103"/>
    </row>
    <row r="7" spans="1:29" ht="15" customHeight="1" x14ac:dyDescent="0.3">
      <c r="A7" s="93">
        <v>6</v>
      </c>
      <c r="B7" s="111" t="s">
        <v>76</v>
      </c>
      <c r="D7" s="105">
        <f>Q46</f>
        <v>0</v>
      </c>
      <c r="E7" s="110" t="str">
        <f>IF(R46&gt;4,"Es sind zu viele Schützen in Wertung!"," ")</f>
        <v xml:space="preserve"> </v>
      </c>
      <c r="W7" s="103"/>
      <c r="X7" s="109" t="s">
        <v>55</v>
      </c>
      <c r="Y7" s="166" t="s">
        <v>130</v>
      </c>
      <c r="Z7" s="167"/>
      <c r="AA7" s="103"/>
    </row>
    <row r="8" spans="1:29" ht="15" customHeight="1" x14ac:dyDescent="0.3">
      <c r="W8" s="103"/>
      <c r="X8" s="103"/>
      <c r="Y8" s="103"/>
      <c r="Z8" s="103"/>
      <c r="AA8" s="103"/>
    </row>
    <row r="9" spans="1:29" ht="59.25" customHeight="1" x14ac:dyDescent="0.3">
      <c r="A9" s="93"/>
      <c r="B9" s="78" t="s">
        <v>7</v>
      </c>
      <c r="C9" s="78" t="s">
        <v>41</v>
      </c>
      <c r="D9" s="79" t="s">
        <v>8</v>
      </c>
      <c r="E9" s="78" t="s">
        <v>33</v>
      </c>
      <c r="F9" s="81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78" t="s">
        <v>48</v>
      </c>
      <c r="V9" s="81"/>
      <c r="W9" s="163" t="s">
        <v>32</v>
      </c>
      <c r="X9" s="164"/>
      <c r="Y9" s="164"/>
      <c r="Z9" s="165"/>
    </row>
    <row r="10" spans="1:29" ht="12.9" customHeight="1" x14ac:dyDescent="0.3">
      <c r="A10" s="93">
        <v>1</v>
      </c>
      <c r="B10" s="184" t="s">
        <v>114</v>
      </c>
      <c r="C10" s="183" t="s">
        <v>111</v>
      </c>
      <c r="D10" s="183">
        <v>205.8</v>
      </c>
      <c r="E10" s="182"/>
      <c r="F10" s="67">
        <f>IF(E10="x","0",D10)</f>
        <v>205.8</v>
      </c>
      <c r="G10" s="67">
        <f>IF(C10=$B$2,F10,0)</f>
        <v>205.8</v>
      </c>
      <c r="H10" s="67">
        <f>(IF(AND($E10="",$C10=$B$2),1,0))</f>
        <v>1</v>
      </c>
      <c r="I10" s="67">
        <f>IF($C10=$B$3,F10,0)</f>
        <v>0</v>
      </c>
      <c r="J10" s="67">
        <f>(IF(AND($E10="",$C10=$B$3),1,0))</f>
        <v>0</v>
      </c>
      <c r="K10" s="67">
        <f>IF($C10=$B$4,F10,0)</f>
        <v>0</v>
      </c>
      <c r="L10" s="67">
        <f>(IF(AND($E10="",$C10=$B$4),1,0))</f>
        <v>0</v>
      </c>
      <c r="M10" s="67">
        <f>IF($C10=$B$5,F10,0)</f>
        <v>0</v>
      </c>
      <c r="N10" s="67">
        <f>(IF(AND($E10="",$C10=$B$5),1,0))</f>
        <v>0</v>
      </c>
      <c r="O10" s="67">
        <f>IF($C10=$B$6,F10,0)</f>
        <v>0</v>
      </c>
      <c r="P10" s="67">
        <f>(IF(AND($E10="",$C10=$B$6),1,0))</f>
        <v>0</v>
      </c>
      <c r="Q10" s="67">
        <f>IF($C10=$B$7,F10,0)</f>
        <v>0</v>
      </c>
      <c r="R10" s="67">
        <f>(IF(AND($E10="",$C10=$B$7),1,0))</f>
        <v>0</v>
      </c>
      <c r="U10" s="118"/>
      <c r="W10" s="185">
        <v>102.1</v>
      </c>
      <c r="X10" s="185">
        <v>103.7</v>
      </c>
      <c r="Y10" s="185"/>
      <c r="Z10" s="97">
        <f>W10+X10+Y10</f>
        <v>205.8</v>
      </c>
      <c r="AA10" s="67">
        <f>IF(Z10=D10,1,0)</f>
        <v>1</v>
      </c>
      <c r="AB10" s="67">
        <f>IF(Z10=0,0,1)</f>
        <v>1</v>
      </c>
      <c r="AC10" s="101" t="str">
        <f>IF(AA10+AB10=2,"Korrekt","")</f>
        <v>Korrekt</v>
      </c>
    </row>
    <row r="11" spans="1:29" ht="12.9" customHeight="1" x14ac:dyDescent="0.3">
      <c r="A11" s="93">
        <v>2</v>
      </c>
      <c r="B11" s="184" t="s">
        <v>115</v>
      </c>
      <c r="C11" s="183" t="s">
        <v>111</v>
      </c>
      <c r="D11" s="183">
        <v>207.8</v>
      </c>
      <c r="E11" s="182"/>
      <c r="F11" s="67">
        <f t="shared" ref="F11:F45" si="0">IF(E11="x","0",D11)</f>
        <v>207.8</v>
      </c>
      <c r="G11" s="67">
        <f t="shared" ref="G11:G45" si="1">IF(C11=$B$2,F11,0)</f>
        <v>207.8</v>
      </c>
      <c r="H11" s="67">
        <f t="shared" ref="H11:H45" si="2">(IF(AND($E11="",$C11=$B$2),1,0))</f>
        <v>1</v>
      </c>
      <c r="I11" s="67">
        <f t="shared" ref="I11:I45" si="3">IF($C11=$B$3,F11,0)</f>
        <v>0</v>
      </c>
      <c r="J11" s="67">
        <f t="shared" ref="J11:J45" si="4">(IF(AND($E11="",$C11=$B$3),1,0))</f>
        <v>0</v>
      </c>
      <c r="K11" s="67">
        <f t="shared" ref="K11:K45" si="5">IF($C11=$B$4,F11,0)</f>
        <v>0</v>
      </c>
      <c r="L11" s="67">
        <f t="shared" ref="L11:L45" si="6">(IF(AND($E11="",$C11=$B$4),1,0))</f>
        <v>0</v>
      </c>
      <c r="M11" s="67">
        <f t="shared" ref="M11:M45" si="7">IF($C11=$B$5,F11,0)</f>
        <v>0</v>
      </c>
      <c r="N11" s="67">
        <f t="shared" ref="N11:N45" si="8">(IF(AND($E11="",$C11=$B$5),1,0))</f>
        <v>0</v>
      </c>
      <c r="O11" s="67">
        <f t="shared" ref="O11:O45" si="9">IF($C11=$B$6,F11,0)</f>
        <v>0</v>
      </c>
      <c r="P11" s="67">
        <f t="shared" ref="P11:P45" si="10">(IF(AND($E11="",$C11=$B$6),1,0))</f>
        <v>0</v>
      </c>
      <c r="Q11" s="67">
        <f t="shared" ref="Q11:Q45" si="11">IF($C11=$B$7,F11,0)</f>
        <v>0</v>
      </c>
      <c r="R11" s="67">
        <f t="shared" ref="R11:R45" si="12">(IF(AND($E11="",$C11=$B$7),1,0))</f>
        <v>0</v>
      </c>
      <c r="U11" s="118"/>
      <c r="W11" s="186">
        <v>103.7</v>
      </c>
      <c r="X11" s="186">
        <v>104.1</v>
      </c>
      <c r="Y11" s="186"/>
      <c r="Z11" s="99">
        <f t="shared" ref="Z11:Z39" si="13">W11+X11+Y11</f>
        <v>207.8</v>
      </c>
      <c r="AA11" s="67">
        <f t="shared" ref="AA11:AA39" si="14">IF(Z11=D11,1,0)</f>
        <v>1</v>
      </c>
      <c r="AB11" s="67">
        <f t="shared" ref="AB11:AB39" si="15">IF(Z11=0,0,1)</f>
        <v>1</v>
      </c>
      <c r="AC11" s="101" t="str">
        <f t="shared" ref="AC11:AC39" si="16">IF(AA11+AB11=2,"Korrekt","")</f>
        <v>Korrekt</v>
      </c>
    </row>
    <row r="12" spans="1:29" ht="12.9" customHeight="1" x14ac:dyDescent="0.3">
      <c r="A12" s="93">
        <v>3</v>
      </c>
      <c r="B12" s="184" t="s">
        <v>116</v>
      </c>
      <c r="C12" s="183" t="s">
        <v>111</v>
      </c>
      <c r="D12" s="183">
        <v>207.6</v>
      </c>
      <c r="E12" s="182"/>
      <c r="F12" s="67">
        <f t="shared" si="0"/>
        <v>207.6</v>
      </c>
      <c r="G12" s="67">
        <f t="shared" si="1"/>
        <v>207.6</v>
      </c>
      <c r="H12" s="67">
        <f t="shared" si="2"/>
        <v>1</v>
      </c>
      <c r="I12" s="67">
        <f t="shared" si="3"/>
        <v>0</v>
      </c>
      <c r="J12" s="67">
        <f t="shared" si="4"/>
        <v>0</v>
      </c>
      <c r="K12" s="67">
        <f t="shared" si="5"/>
        <v>0</v>
      </c>
      <c r="L12" s="67">
        <f t="shared" si="6"/>
        <v>0</v>
      </c>
      <c r="M12" s="67">
        <f t="shared" si="7"/>
        <v>0</v>
      </c>
      <c r="N12" s="67">
        <f t="shared" si="8"/>
        <v>0</v>
      </c>
      <c r="O12" s="67">
        <f t="shared" si="9"/>
        <v>0</v>
      </c>
      <c r="P12" s="67">
        <f t="shared" si="10"/>
        <v>0</v>
      </c>
      <c r="Q12" s="67">
        <f t="shared" si="11"/>
        <v>0</v>
      </c>
      <c r="R12" s="67">
        <f t="shared" si="12"/>
        <v>0</v>
      </c>
      <c r="U12" s="118"/>
      <c r="W12" s="186">
        <v>103.6</v>
      </c>
      <c r="X12" s="186">
        <v>104</v>
      </c>
      <c r="Y12" s="186"/>
      <c r="Z12" s="99">
        <f t="shared" si="13"/>
        <v>207.6</v>
      </c>
      <c r="AA12" s="67">
        <f t="shared" si="14"/>
        <v>1</v>
      </c>
      <c r="AB12" s="67">
        <f t="shared" si="15"/>
        <v>1</v>
      </c>
      <c r="AC12" s="101" t="str">
        <f t="shared" si="16"/>
        <v>Korrekt</v>
      </c>
    </row>
    <row r="13" spans="1:29" ht="12.9" customHeight="1" x14ac:dyDescent="0.3">
      <c r="A13" s="93">
        <v>4</v>
      </c>
      <c r="B13" s="184" t="s">
        <v>117</v>
      </c>
      <c r="C13" s="183" t="s">
        <v>111</v>
      </c>
      <c r="D13" s="183">
        <v>205.3</v>
      </c>
      <c r="E13" s="182"/>
      <c r="F13" s="67">
        <f t="shared" si="0"/>
        <v>205.3</v>
      </c>
      <c r="G13" s="67">
        <f t="shared" si="1"/>
        <v>205.3</v>
      </c>
      <c r="H13" s="67">
        <f t="shared" si="2"/>
        <v>1</v>
      </c>
      <c r="I13" s="67">
        <f t="shared" si="3"/>
        <v>0</v>
      </c>
      <c r="J13" s="67">
        <f t="shared" si="4"/>
        <v>0</v>
      </c>
      <c r="K13" s="67">
        <f t="shared" si="5"/>
        <v>0</v>
      </c>
      <c r="L13" s="67">
        <f t="shared" si="6"/>
        <v>0</v>
      </c>
      <c r="M13" s="67">
        <f t="shared" si="7"/>
        <v>0</v>
      </c>
      <c r="N13" s="67">
        <f t="shared" si="8"/>
        <v>0</v>
      </c>
      <c r="O13" s="67">
        <f t="shared" si="9"/>
        <v>0</v>
      </c>
      <c r="P13" s="67">
        <f t="shared" si="10"/>
        <v>0</v>
      </c>
      <c r="Q13" s="67">
        <f t="shared" si="11"/>
        <v>0</v>
      </c>
      <c r="R13" s="67">
        <f t="shared" si="12"/>
        <v>0</v>
      </c>
      <c r="U13" s="118"/>
      <c r="W13" s="186">
        <v>101.4</v>
      </c>
      <c r="X13" s="186">
        <v>103.9</v>
      </c>
      <c r="Y13" s="186"/>
      <c r="Z13" s="99">
        <f t="shared" si="13"/>
        <v>205.3</v>
      </c>
      <c r="AA13" s="67">
        <f t="shared" si="14"/>
        <v>1</v>
      </c>
      <c r="AB13" s="67">
        <f t="shared" si="15"/>
        <v>1</v>
      </c>
      <c r="AC13" s="101" t="str">
        <f t="shared" si="16"/>
        <v>Korrekt</v>
      </c>
    </row>
    <row r="14" spans="1:29" ht="12.9" customHeight="1" x14ac:dyDescent="0.3">
      <c r="A14" s="93">
        <v>5</v>
      </c>
      <c r="B14" s="184" t="s">
        <v>49</v>
      </c>
      <c r="C14" s="183" t="s">
        <v>111</v>
      </c>
      <c r="D14" s="183"/>
      <c r="E14" s="182" t="s">
        <v>118</v>
      </c>
      <c r="F14" s="67" t="str">
        <f t="shared" si="0"/>
        <v>0</v>
      </c>
      <c r="G14" s="67" t="str">
        <f t="shared" si="1"/>
        <v>0</v>
      </c>
      <c r="H14" s="67">
        <f t="shared" si="2"/>
        <v>0</v>
      </c>
      <c r="I14" s="67">
        <f t="shared" si="3"/>
        <v>0</v>
      </c>
      <c r="J14" s="67">
        <f t="shared" si="4"/>
        <v>0</v>
      </c>
      <c r="K14" s="67">
        <f t="shared" si="5"/>
        <v>0</v>
      </c>
      <c r="L14" s="67">
        <f t="shared" si="6"/>
        <v>0</v>
      </c>
      <c r="M14" s="67">
        <f t="shared" si="7"/>
        <v>0</v>
      </c>
      <c r="N14" s="67">
        <f t="shared" si="8"/>
        <v>0</v>
      </c>
      <c r="O14" s="67">
        <f t="shared" si="9"/>
        <v>0</v>
      </c>
      <c r="P14" s="67">
        <f t="shared" si="10"/>
        <v>0</v>
      </c>
      <c r="Q14" s="67">
        <f t="shared" si="11"/>
        <v>0</v>
      </c>
      <c r="R14" s="67">
        <f t="shared" si="12"/>
        <v>0</v>
      </c>
      <c r="U14" s="118"/>
      <c r="W14" s="186"/>
      <c r="X14" s="186"/>
      <c r="Y14" s="186"/>
      <c r="Z14" s="99">
        <f t="shared" si="13"/>
        <v>0</v>
      </c>
      <c r="AA14" s="67">
        <f t="shared" si="14"/>
        <v>1</v>
      </c>
      <c r="AB14" s="67">
        <f t="shared" si="15"/>
        <v>0</v>
      </c>
      <c r="AC14" s="101" t="str">
        <f t="shared" si="16"/>
        <v/>
      </c>
    </row>
    <row r="15" spans="1:29" ht="12.9" customHeight="1" x14ac:dyDescent="0.3">
      <c r="A15" s="93">
        <v>6</v>
      </c>
      <c r="B15" s="184" t="s">
        <v>50</v>
      </c>
      <c r="C15" s="183" t="s">
        <v>111</v>
      </c>
      <c r="D15" s="183"/>
      <c r="E15" s="182" t="s">
        <v>118</v>
      </c>
      <c r="F15" s="67" t="str">
        <f t="shared" si="0"/>
        <v>0</v>
      </c>
      <c r="G15" s="67" t="str">
        <f t="shared" si="1"/>
        <v>0</v>
      </c>
      <c r="H15" s="67">
        <f t="shared" si="2"/>
        <v>0</v>
      </c>
      <c r="I15" s="67">
        <f t="shared" si="3"/>
        <v>0</v>
      </c>
      <c r="J15" s="67">
        <f t="shared" si="4"/>
        <v>0</v>
      </c>
      <c r="K15" s="67">
        <f t="shared" si="5"/>
        <v>0</v>
      </c>
      <c r="L15" s="67">
        <f t="shared" si="6"/>
        <v>0</v>
      </c>
      <c r="M15" s="67">
        <f t="shared" si="7"/>
        <v>0</v>
      </c>
      <c r="N15" s="67">
        <f t="shared" si="8"/>
        <v>0</v>
      </c>
      <c r="O15" s="67">
        <f t="shared" si="9"/>
        <v>0</v>
      </c>
      <c r="P15" s="67">
        <f t="shared" si="10"/>
        <v>0</v>
      </c>
      <c r="Q15" s="67">
        <f t="shared" si="11"/>
        <v>0</v>
      </c>
      <c r="R15" s="67">
        <f t="shared" si="12"/>
        <v>0</v>
      </c>
      <c r="U15" s="118"/>
      <c r="W15" s="186"/>
      <c r="X15" s="186"/>
      <c r="Y15" s="186"/>
      <c r="Z15" s="99">
        <f t="shared" si="13"/>
        <v>0</v>
      </c>
      <c r="AA15" s="67">
        <f t="shared" si="14"/>
        <v>1</v>
      </c>
      <c r="AB15" s="67">
        <f t="shared" si="15"/>
        <v>0</v>
      </c>
      <c r="AC15" s="101" t="str">
        <f t="shared" si="16"/>
        <v/>
      </c>
    </row>
    <row r="16" spans="1:29" ht="12.9" customHeight="1" x14ac:dyDescent="0.3">
      <c r="A16" s="93">
        <v>7</v>
      </c>
      <c r="B16" s="184" t="s">
        <v>119</v>
      </c>
      <c r="C16" s="183" t="s">
        <v>112</v>
      </c>
      <c r="D16" s="183">
        <v>209</v>
      </c>
      <c r="E16" s="182"/>
      <c r="F16" s="67">
        <f t="shared" si="0"/>
        <v>209</v>
      </c>
      <c r="G16" s="67">
        <f t="shared" si="1"/>
        <v>0</v>
      </c>
      <c r="H16" s="67">
        <f t="shared" si="2"/>
        <v>0</v>
      </c>
      <c r="I16" s="67">
        <f t="shared" si="3"/>
        <v>209</v>
      </c>
      <c r="J16" s="67">
        <f t="shared" si="4"/>
        <v>1</v>
      </c>
      <c r="K16" s="67">
        <f t="shared" si="5"/>
        <v>0</v>
      </c>
      <c r="L16" s="67">
        <f t="shared" si="6"/>
        <v>0</v>
      </c>
      <c r="M16" s="67">
        <f t="shared" si="7"/>
        <v>0</v>
      </c>
      <c r="N16" s="67">
        <f t="shared" si="8"/>
        <v>0</v>
      </c>
      <c r="O16" s="67">
        <f t="shared" si="9"/>
        <v>0</v>
      </c>
      <c r="P16" s="67">
        <f t="shared" si="10"/>
        <v>0</v>
      </c>
      <c r="Q16" s="67">
        <f t="shared" si="11"/>
        <v>0</v>
      </c>
      <c r="R16" s="67">
        <f t="shared" si="12"/>
        <v>0</v>
      </c>
      <c r="U16" s="118"/>
      <c r="W16" s="186">
        <v>104.1</v>
      </c>
      <c r="X16" s="186">
        <v>104.9</v>
      </c>
      <c r="Y16" s="186"/>
      <c r="Z16" s="99">
        <f t="shared" si="13"/>
        <v>209</v>
      </c>
      <c r="AA16" s="67">
        <f t="shared" si="14"/>
        <v>1</v>
      </c>
      <c r="AB16" s="67">
        <f t="shared" si="15"/>
        <v>1</v>
      </c>
      <c r="AC16" s="101" t="str">
        <f t="shared" si="16"/>
        <v>Korrekt</v>
      </c>
    </row>
    <row r="17" spans="1:29" ht="12.9" customHeight="1" x14ac:dyDescent="0.3">
      <c r="A17" s="93">
        <v>8</v>
      </c>
      <c r="B17" s="184" t="s">
        <v>120</v>
      </c>
      <c r="C17" s="183" t="s">
        <v>112</v>
      </c>
      <c r="D17" s="183">
        <v>209</v>
      </c>
      <c r="E17" s="182"/>
      <c r="F17" s="67">
        <f t="shared" si="0"/>
        <v>209</v>
      </c>
      <c r="G17" s="67">
        <f t="shared" si="1"/>
        <v>0</v>
      </c>
      <c r="H17" s="67">
        <f t="shared" si="2"/>
        <v>0</v>
      </c>
      <c r="I17" s="67">
        <f t="shared" si="3"/>
        <v>209</v>
      </c>
      <c r="J17" s="67">
        <f t="shared" si="4"/>
        <v>1</v>
      </c>
      <c r="K17" s="67">
        <f t="shared" si="5"/>
        <v>0</v>
      </c>
      <c r="L17" s="67">
        <f t="shared" si="6"/>
        <v>0</v>
      </c>
      <c r="M17" s="67">
        <f t="shared" si="7"/>
        <v>0</v>
      </c>
      <c r="N17" s="67">
        <f t="shared" si="8"/>
        <v>0</v>
      </c>
      <c r="O17" s="67">
        <f t="shared" si="9"/>
        <v>0</v>
      </c>
      <c r="P17" s="67">
        <f t="shared" si="10"/>
        <v>0</v>
      </c>
      <c r="Q17" s="67">
        <f t="shared" si="11"/>
        <v>0</v>
      </c>
      <c r="R17" s="67">
        <f t="shared" si="12"/>
        <v>0</v>
      </c>
      <c r="U17" s="118"/>
      <c r="W17" s="186">
        <v>104.8</v>
      </c>
      <c r="X17" s="186">
        <v>104.2</v>
      </c>
      <c r="Y17" s="186"/>
      <c r="Z17" s="99">
        <f t="shared" si="13"/>
        <v>209</v>
      </c>
      <c r="AA17" s="67">
        <f t="shared" si="14"/>
        <v>1</v>
      </c>
      <c r="AB17" s="67">
        <f t="shared" si="15"/>
        <v>1</v>
      </c>
      <c r="AC17" s="101" t="str">
        <f t="shared" si="16"/>
        <v>Korrekt</v>
      </c>
    </row>
    <row r="18" spans="1:29" ht="12.9" customHeight="1" x14ac:dyDescent="0.3">
      <c r="A18" s="93">
        <v>9</v>
      </c>
      <c r="B18" s="184" t="s">
        <v>121</v>
      </c>
      <c r="C18" s="183" t="s">
        <v>112</v>
      </c>
      <c r="D18" s="183">
        <v>204.7</v>
      </c>
      <c r="E18" s="182"/>
      <c r="F18" s="67">
        <f t="shared" si="0"/>
        <v>204.7</v>
      </c>
      <c r="G18" s="67">
        <f t="shared" si="1"/>
        <v>0</v>
      </c>
      <c r="H18" s="67">
        <f t="shared" si="2"/>
        <v>0</v>
      </c>
      <c r="I18" s="67">
        <f t="shared" si="3"/>
        <v>204.7</v>
      </c>
      <c r="J18" s="67">
        <f t="shared" si="4"/>
        <v>1</v>
      </c>
      <c r="K18" s="67">
        <f t="shared" si="5"/>
        <v>0</v>
      </c>
      <c r="L18" s="67">
        <f t="shared" si="6"/>
        <v>0</v>
      </c>
      <c r="M18" s="67">
        <f t="shared" si="7"/>
        <v>0</v>
      </c>
      <c r="N18" s="67">
        <f t="shared" si="8"/>
        <v>0</v>
      </c>
      <c r="O18" s="67">
        <f t="shared" si="9"/>
        <v>0</v>
      </c>
      <c r="P18" s="67">
        <f t="shared" si="10"/>
        <v>0</v>
      </c>
      <c r="Q18" s="67">
        <f t="shared" si="11"/>
        <v>0</v>
      </c>
      <c r="R18" s="67">
        <f t="shared" si="12"/>
        <v>0</v>
      </c>
      <c r="U18" s="118"/>
      <c r="W18" s="186">
        <v>101.3</v>
      </c>
      <c r="X18" s="186">
        <v>103.4</v>
      </c>
      <c r="Y18" s="186"/>
      <c r="Z18" s="99">
        <f t="shared" si="13"/>
        <v>204.7</v>
      </c>
      <c r="AA18" s="67">
        <f t="shared" si="14"/>
        <v>1</v>
      </c>
      <c r="AB18" s="67">
        <f t="shared" si="15"/>
        <v>1</v>
      </c>
      <c r="AC18" s="101" t="str">
        <f t="shared" si="16"/>
        <v>Korrekt</v>
      </c>
    </row>
    <row r="19" spans="1:29" ht="12.9" customHeight="1" x14ac:dyDescent="0.3">
      <c r="A19" s="93">
        <v>10</v>
      </c>
      <c r="B19" s="184" t="s">
        <v>122</v>
      </c>
      <c r="C19" s="183" t="s">
        <v>112</v>
      </c>
      <c r="D19" s="183">
        <v>205.3</v>
      </c>
      <c r="E19" s="182"/>
      <c r="F19" s="67">
        <f t="shared" si="0"/>
        <v>205.3</v>
      </c>
      <c r="G19" s="67">
        <f t="shared" si="1"/>
        <v>0</v>
      </c>
      <c r="H19" s="67">
        <f t="shared" si="2"/>
        <v>0</v>
      </c>
      <c r="I19" s="67">
        <f t="shared" si="3"/>
        <v>205.3</v>
      </c>
      <c r="J19" s="67">
        <f t="shared" si="4"/>
        <v>1</v>
      </c>
      <c r="K19" s="67">
        <f t="shared" si="5"/>
        <v>0</v>
      </c>
      <c r="L19" s="67">
        <f t="shared" si="6"/>
        <v>0</v>
      </c>
      <c r="M19" s="67">
        <f t="shared" si="7"/>
        <v>0</v>
      </c>
      <c r="N19" s="67">
        <f t="shared" si="8"/>
        <v>0</v>
      </c>
      <c r="O19" s="67">
        <f t="shared" si="9"/>
        <v>0</v>
      </c>
      <c r="P19" s="67">
        <f t="shared" si="10"/>
        <v>0</v>
      </c>
      <c r="Q19" s="67">
        <f t="shared" si="11"/>
        <v>0</v>
      </c>
      <c r="R19" s="67">
        <f t="shared" si="12"/>
        <v>0</v>
      </c>
      <c r="U19" s="118"/>
      <c r="W19" s="186">
        <v>102.7</v>
      </c>
      <c r="X19" s="186">
        <v>102.6</v>
      </c>
      <c r="Y19" s="186"/>
      <c r="Z19" s="99">
        <f t="shared" si="13"/>
        <v>205.3</v>
      </c>
      <c r="AA19" s="67">
        <f t="shared" si="14"/>
        <v>1</v>
      </c>
      <c r="AB19" s="67">
        <f t="shared" si="15"/>
        <v>1</v>
      </c>
      <c r="AC19" s="101" t="str">
        <f t="shared" si="16"/>
        <v>Korrekt</v>
      </c>
    </row>
    <row r="20" spans="1:29" ht="12.9" customHeight="1" x14ac:dyDescent="0.3">
      <c r="A20" s="93">
        <v>11</v>
      </c>
      <c r="B20" s="184" t="s">
        <v>123</v>
      </c>
      <c r="C20" s="183" t="s">
        <v>112</v>
      </c>
      <c r="D20" s="183"/>
      <c r="E20" s="182" t="s">
        <v>118</v>
      </c>
      <c r="F20" s="67" t="str">
        <f t="shared" si="0"/>
        <v>0</v>
      </c>
      <c r="G20" s="67">
        <f t="shared" si="1"/>
        <v>0</v>
      </c>
      <c r="H20" s="67">
        <f t="shared" si="2"/>
        <v>0</v>
      </c>
      <c r="I20" s="67" t="str">
        <f t="shared" si="3"/>
        <v>0</v>
      </c>
      <c r="J20" s="67">
        <f t="shared" si="4"/>
        <v>0</v>
      </c>
      <c r="K20" s="67">
        <f t="shared" si="5"/>
        <v>0</v>
      </c>
      <c r="L20" s="67">
        <f t="shared" si="6"/>
        <v>0</v>
      </c>
      <c r="M20" s="67">
        <f t="shared" si="7"/>
        <v>0</v>
      </c>
      <c r="N20" s="67">
        <f t="shared" si="8"/>
        <v>0</v>
      </c>
      <c r="O20" s="67">
        <f t="shared" si="9"/>
        <v>0</v>
      </c>
      <c r="P20" s="67">
        <f t="shared" si="10"/>
        <v>0</v>
      </c>
      <c r="Q20" s="67">
        <f t="shared" si="11"/>
        <v>0</v>
      </c>
      <c r="R20" s="67">
        <f t="shared" si="12"/>
        <v>0</v>
      </c>
      <c r="U20" s="118"/>
      <c r="W20" s="186"/>
      <c r="X20" s="186"/>
      <c r="Y20" s="186"/>
      <c r="Z20" s="99">
        <f t="shared" si="13"/>
        <v>0</v>
      </c>
      <c r="AA20" s="67">
        <f t="shared" si="14"/>
        <v>1</v>
      </c>
      <c r="AB20" s="67">
        <f t="shared" si="15"/>
        <v>0</v>
      </c>
      <c r="AC20" s="101" t="str">
        <f t="shared" si="16"/>
        <v/>
      </c>
    </row>
    <row r="21" spans="1:29" ht="12.9" customHeight="1" x14ac:dyDescent="0.3">
      <c r="A21" s="93">
        <v>12</v>
      </c>
      <c r="B21" s="184" t="s">
        <v>51</v>
      </c>
      <c r="C21" s="183" t="s">
        <v>112</v>
      </c>
      <c r="D21" s="183"/>
      <c r="E21" s="182" t="s">
        <v>118</v>
      </c>
      <c r="F21" s="67" t="str">
        <f t="shared" si="0"/>
        <v>0</v>
      </c>
      <c r="G21" s="67">
        <f t="shared" si="1"/>
        <v>0</v>
      </c>
      <c r="H21" s="67">
        <f t="shared" si="2"/>
        <v>0</v>
      </c>
      <c r="I21" s="67" t="str">
        <f t="shared" si="3"/>
        <v>0</v>
      </c>
      <c r="J21" s="67">
        <f t="shared" si="4"/>
        <v>0</v>
      </c>
      <c r="K21" s="67">
        <f t="shared" si="5"/>
        <v>0</v>
      </c>
      <c r="L21" s="67">
        <f t="shared" si="6"/>
        <v>0</v>
      </c>
      <c r="M21" s="67">
        <f t="shared" si="7"/>
        <v>0</v>
      </c>
      <c r="N21" s="67">
        <f t="shared" si="8"/>
        <v>0</v>
      </c>
      <c r="O21" s="67">
        <f t="shared" si="9"/>
        <v>0</v>
      </c>
      <c r="P21" s="67">
        <f t="shared" si="10"/>
        <v>0</v>
      </c>
      <c r="Q21" s="67">
        <f t="shared" si="11"/>
        <v>0</v>
      </c>
      <c r="R21" s="67">
        <f t="shared" si="12"/>
        <v>0</v>
      </c>
      <c r="U21" s="118"/>
      <c r="W21" s="186"/>
      <c r="X21" s="186"/>
      <c r="Y21" s="186"/>
      <c r="Z21" s="99">
        <f t="shared" si="13"/>
        <v>0</v>
      </c>
      <c r="AA21" s="67">
        <f t="shared" si="14"/>
        <v>1</v>
      </c>
      <c r="AB21" s="67">
        <f t="shared" si="15"/>
        <v>0</v>
      </c>
      <c r="AC21" s="101" t="str">
        <f t="shared" si="16"/>
        <v/>
      </c>
    </row>
    <row r="22" spans="1:29" ht="12.9" customHeight="1" x14ac:dyDescent="0.3">
      <c r="A22" s="93">
        <v>13</v>
      </c>
      <c r="B22" s="184" t="s">
        <v>124</v>
      </c>
      <c r="C22" s="183" t="s">
        <v>113</v>
      </c>
      <c r="D22" s="183">
        <v>205.4</v>
      </c>
      <c r="E22" s="183"/>
      <c r="F22" s="67">
        <f t="shared" si="0"/>
        <v>205.4</v>
      </c>
      <c r="G22" s="67">
        <f t="shared" si="1"/>
        <v>0</v>
      </c>
      <c r="H22" s="67">
        <f t="shared" si="2"/>
        <v>0</v>
      </c>
      <c r="I22" s="67">
        <f t="shared" si="3"/>
        <v>0</v>
      </c>
      <c r="J22" s="67">
        <f t="shared" si="4"/>
        <v>0</v>
      </c>
      <c r="K22" s="67">
        <f t="shared" si="5"/>
        <v>205.4</v>
      </c>
      <c r="L22" s="67">
        <f t="shared" si="6"/>
        <v>1</v>
      </c>
      <c r="M22" s="67">
        <f t="shared" si="7"/>
        <v>0</v>
      </c>
      <c r="N22" s="67">
        <f t="shared" si="8"/>
        <v>0</v>
      </c>
      <c r="O22" s="67">
        <f t="shared" si="9"/>
        <v>0</v>
      </c>
      <c r="P22" s="67">
        <f t="shared" si="10"/>
        <v>0</v>
      </c>
      <c r="Q22" s="67">
        <f t="shared" si="11"/>
        <v>0</v>
      </c>
      <c r="R22" s="67">
        <f t="shared" si="12"/>
        <v>0</v>
      </c>
      <c r="U22" s="118"/>
      <c r="W22" s="186">
        <v>103.6</v>
      </c>
      <c r="X22" s="186">
        <v>101.8</v>
      </c>
      <c r="Y22" s="186"/>
      <c r="Z22" s="99">
        <f t="shared" si="13"/>
        <v>205.39999999999998</v>
      </c>
      <c r="AA22" s="67">
        <f t="shared" si="14"/>
        <v>1</v>
      </c>
      <c r="AB22" s="67">
        <f t="shared" si="15"/>
        <v>1</v>
      </c>
      <c r="AC22" s="101" t="str">
        <f t="shared" si="16"/>
        <v>Korrekt</v>
      </c>
    </row>
    <row r="23" spans="1:29" ht="12.9" customHeight="1" x14ac:dyDescent="0.3">
      <c r="A23" s="93">
        <v>14</v>
      </c>
      <c r="B23" s="184" t="s">
        <v>125</v>
      </c>
      <c r="C23" s="183" t="s">
        <v>113</v>
      </c>
      <c r="D23" s="183">
        <v>187.1</v>
      </c>
      <c r="E23" s="182"/>
      <c r="F23" s="67">
        <f t="shared" si="0"/>
        <v>187.1</v>
      </c>
      <c r="G23" s="67">
        <f t="shared" si="1"/>
        <v>0</v>
      </c>
      <c r="H23" s="67">
        <f t="shared" si="2"/>
        <v>0</v>
      </c>
      <c r="I23" s="67">
        <f t="shared" si="3"/>
        <v>0</v>
      </c>
      <c r="J23" s="67">
        <f t="shared" si="4"/>
        <v>0</v>
      </c>
      <c r="K23" s="67">
        <f t="shared" si="5"/>
        <v>187.1</v>
      </c>
      <c r="L23" s="67">
        <f t="shared" si="6"/>
        <v>1</v>
      </c>
      <c r="M23" s="67">
        <f t="shared" si="7"/>
        <v>0</v>
      </c>
      <c r="N23" s="67">
        <f t="shared" si="8"/>
        <v>0</v>
      </c>
      <c r="O23" s="67">
        <f t="shared" si="9"/>
        <v>0</v>
      </c>
      <c r="P23" s="67">
        <f t="shared" si="10"/>
        <v>0</v>
      </c>
      <c r="Q23" s="67">
        <f t="shared" si="11"/>
        <v>0</v>
      </c>
      <c r="R23" s="67">
        <f t="shared" si="12"/>
        <v>0</v>
      </c>
      <c r="U23" s="118"/>
      <c r="W23" s="186">
        <v>90.3</v>
      </c>
      <c r="X23" s="186">
        <v>96.8</v>
      </c>
      <c r="Y23" s="186"/>
      <c r="Z23" s="99">
        <f t="shared" si="13"/>
        <v>187.1</v>
      </c>
      <c r="AA23" s="67">
        <f t="shared" si="14"/>
        <v>1</v>
      </c>
      <c r="AB23" s="67">
        <f t="shared" si="15"/>
        <v>1</v>
      </c>
      <c r="AC23" s="101" t="str">
        <f t="shared" si="16"/>
        <v>Korrekt</v>
      </c>
    </row>
    <row r="24" spans="1:29" ht="12.9" customHeight="1" x14ac:dyDescent="0.3">
      <c r="A24" s="93">
        <v>15</v>
      </c>
      <c r="B24" s="184" t="s">
        <v>126</v>
      </c>
      <c r="C24" s="183" t="s">
        <v>113</v>
      </c>
      <c r="D24" s="183"/>
      <c r="E24" s="182"/>
      <c r="F24" s="67">
        <f t="shared" si="0"/>
        <v>0</v>
      </c>
      <c r="G24" s="67">
        <f t="shared" si="1"/>
        <v>0</v>
      </c>
      <c r="H24" s="67">
        <f t="shared" si="2"/>
        <v>0</v>
      </c>
      <c r="I24" s="67">
        <f t="shared" si="3"/>
        <v>0</v>
      </c>
      <c r="J24" s="67">
        <f t="shared" si="4"/>
        <v>0</v>
      </c>
      <c r="K24" s="67">
        <f t="shared" si="5"/>
        <v>0</v>
      </c>
      <c r="L24" s="67">
        <f t="shared" si="6"/>
        <v>1</v>
      </c>
      <c r="M24" s="67">
        <f t="shared" si="7"/>
        <v>0</v>
      </c>
      <c r="N24" s="67">
        <f t="shared" si="8"/>
        <v>0</v>
      </c>
      <c r="O24" s="67">
        <f t="shared" si="9"/>
        <v>0</v>
      </c>
      <c r="P24" s="67">
        <f t="shared" si="10"/>
        <v>0</v>
      </c>
      <c r="Q24" s="67">
        <f t="shared" si="11"/>
        <v>0</v>
      </c>
      <c r="R24" s="67">
        <f t="shared" si="12"/>
        <v>0</v>
      </c>
      <c r="U24" s="118"/>
      <c r="W24" s="186"/>
      <c r="X24" s="186"/>
      <c r="Y24" s="186"/>
      <c r="Z24" s="99">
        <f t="shared" si="13"/>
        <v>0</v>
      </c>
      <c r="AA24" s="67">
        <f t="shared" si="14"/>
        <v>1</v>
      </c>
      <c r="AB24" s="67">
        <f t="shared" si="15"/>
        <v>0</v>
      </c>
      <c r="AC24" s="101" t="str">
        <f t="shared" si="16"/>
        <v/>
      </c>
    </row>
    <row r="25" spans="1:29" ht="12.9" customHeight="1" x14ac:dyDescent="0.3">
      <c r="A25" s="93">
        <v>16</v>
      </c>
      <c r="B25" s="184" t="s">
        <v>127</v>
      </c>
      <c r="C25" s="183" t="s">
        <v>113</v>
      </c>
      <c r="D25" s="183">
        <v>196</v>
      </c>
      <c r="E25" s="182"/>
      <c r="F25" s="67">
        <f t="shared" si="0"/>
        <v>196</v>
      </c>
      <c r="G25" s="67">
        <f t="shared" si="1"/>
        <v>0</v>
      </c>
      <c r="H25" s="67">
        <f t="shared" si="2"/>
        <v>0</v>
      </c>
      <c r="I25" s="67">
        <f t="shared" si="3"/>
        <v>0</v>
      </c>
      <c r="J25" s="67">
        <f t="shared" si="4"/>
        <v>0</v>
      </c>
      <c r="K25" s="67">
        <f t="shared" si="5"/>
        <v>196</v>
      </c>
      <c r="L25" s="67">
        <f t="shared" si="6"/>
        <v>1</v>
      </c>
      <c r="M25" s="67">
        <f t="shared" si="7"/>
        <v>0</v>
      </c>
      <c r="N25" s="67">
        <f t="shared" si="8"/>
        <v>0</v>
      </c>
      <c r="O25" s="67">
        <f t="shared" si="9"/>
        <v>0</v>
      </c>
      <c r="P25" s="67">
        <f t="shared" si="10"/>
        <v>0</v>
      </c>
      <c r="Q25" s="67">
        <f t="shared" si="11"/>
        <v>0</v>
      </c>
      <c r="R25" s="67">
        <f t="shared" si="12"/>
        <v>0</v>
      </c>
      <c r="U25" s="118"/>
      <c r="W25" s="186">
        <v>98.9</v>
      </c>
      <c r="X25" s="186">
        <v>97.1</v>
      </c>
      <c r="Y25" s="186"/>
      <c r="Z25" s="99">
        <f t="shared" si="13"/>
        <v>196</v>
      </c>
      <c r="AA25" s="67">
        <f t="shared" si="14"/>
        <v>1</v>
      </c>
      <c r="AB25" s="67">
        <f t="shared" si="15"/>
        <v>1</v>
      </c>
      <c r="AC25" s="101" t="str">
        <f t="shared" si="16"/>
        <v>Korrekt</v>
      </c>
    </row>
    <row r="26" spans="1:29" ht="12.9" customHeight="1" x14ac:dyDescent="0.3">
      <c r="A26" s="93">
        <v>17</v>
      </c>
      <c r="B26" s="184" t="s">
        <v>52</v>
      </c>
      <c r="C26" s="183" t="s">
        <v>113</v>
      </c>
      <c r="D26" s="183"/>
      <c r="E26" s="182" t="s">
        <v>118</v>
      </c>
      <c r="F26" s="67" t="str">
        <f t="shared" si="0"/>
        <v>0</v>
      </c>
      <c r="G26" s="67">
        <f t="shared" si="1"/>
        <v>0</v>
      </c>
      <c r="H26" s="67">
        <f t="shared" si="2"/>
        <v>0</v>
      </c>
      <c r="I26" s="67">
        <f t="shared" si="3"/>
        <v>0</v>
      </c>
      <c r="J26" s="67">
        <f t="shared" si="4"/>
        <v>0</v>
      </c>
      <c r="K26" s="67" t="str">
        <f t="shared" si="5"/>
        <v>0</v>
      </c>
      <c r="L26" s="67">
        <f t="shared" si="6"/>
        <v>0</v>
      </c>
      <c r="M26" s="67">
        <f t="shared" si="7"/>
        <v>0</v>
      </c>
      <c r="N26" s="67">
        <f t="shared" si="8"/>
        <v>0</v>
      </c>
      <c r="O26" s="67">
        <f t="shared" si="9"/>
        <v>0</v>
      </c>
      <c r="P26" s="67">
        <f t="shared" si="10"/>
        <v>0</v>
      </c>
      <c r="Q26" s="67">
        <f t="shared" si="11"/>
        <v>0</v>
      </c>
      <c r="R26" s="67">
        <f t="shared" si="12"/>
        <v>0</v>
      </c>
      <c r="U26" s="118"/>
      <c r="W26" s="186"/>
      <c r="X26" s="186"/>
      <c r="Y26" s="186"/>
      <c r="Z26" s="99">
        <f t="shared" si="13"/>
        <v>0</v>
      </c>
      <c r="AA26" s="67">
        <f t="shared" si="14"/>
        <v>1</v>
      </c>
      <c r="AB26" s="67">
        <f t="shared" si="15"/>
        <v>0</v>
      </c>
      <c r="AC26" s="101" t="str">
        <f t="shared" si="16"/>
        <v/>
      </c>
    </row>
    <row r="27" spans="1:29" ht="12.9" customHeight="1" x14ac:dyDescent="0.3">
      <c r="A27" s="93">
        <v>18</v>
      </c>
      <c r="B27" s="184" t="s">
        <v>53</v>
      </c>
      <c r="C27" s="183" t="s">
        <v>113</v>
      </c>
      <c r="D27" s="183"/>
      <c r="E27" s="182" t="s">
        <v>118</v>
      </c>
      <c r="F27" s="67" t="str">
        <f t="shared" si="0"/>
        <v>0</v>
      </c>
      <c r="G27" s="67">
        <f t="shared" si="1"/>
        <v>0</v>
      </c>
      <c r="H27" s="67">
        <f t="shared" si="2"/>
        <v>0</v>
      </c>
      <c r="I27" s="67">
        <f t="shared" si="3"/>
        <v>0</v>
      </c>
      <c r="J27" s="67">
        <f t="shared" si="4"/>
        <v>0</v>
      </c>
      <c r="K27" s="67" t="str">
        <f t="shared" si="5"/>
        <v>0</v>
      </c>
      <c r="L27" s="67">
        <f t="shared" si="6"/>
        <v>0</v>
      </c>
      <c r="M27" s="67">
        <f t="shared" si="7"/>
        <v>0</v>
      </c>
      <c r="N27" s="67">
        <f t="shared" si="8"/>
        <v>0</v>
      </c>
      <c r="O27" s="67">
        <f t="shared" si="9"/>
        <v>0</v>
      </c>
      <c r="P27" s="67">
        <f t="shared" si="10"/>
        <v>0</v>
      </c>
      <c r="Q27" s="67">
        <f t="shared" si="11"/>
        <v>0</v>
      </c>
      <c r="R27" s="67">
        <f t="shared" si="12"/>
        <v>0</v>
      </c>
      <c r="U27" s="118"/>
      <c r="W27" s="186"/>
      <c r="X27" s="186"/>
      <c r="Y27" s="186"/>
      <c r="Z27" s="99">
        <f t="shared" si="13"/>
        <v>0</v>
      </c>
      <c r="AA27" s="67">
        <f t="shared" si="14"/>
        <v>1</v>
      </c>
      <c r="AB27" s="67">
        <f t="shared" si="15"/>
        <v>0</v>
      </c>
      <c r="AC27" s="101" t="str">
        <f t="shared" si="16"/>
        <v/>
      </c>
    </row>
    <row r="28" spans="1:29" ht="12.9" customHeight="1" x14ac:dyDescent="0.3">
      <c r="A28" s="93">
        <v>19</v>
      </c>
      <c r="B28" s="184" t="s">
        <v>77</v>
      </c>
      <c r="C28" s="183" t="s">
        <v>74</v>
      </c>
      <c r="D28" s="183"/>
      <c r="E28" s="182"/>
      <c r="F28" s="67">
        <f t="shared" si="0"/>
        <v>0</v>
      </c>
      <c r="G28" s="67">
        <f t="shared" si="1"/>
        <v>0</v>
      </c>
      <c r="H28" s="67">
        <f t="shared" si="2"/>
        <v>0</v>
      </c>
      <c r="I28" s="67">
        <f t="shared" si="3"/>
        <v>0</v>
      </c>
      <c r="J28" s="67">
        <f t="shared" si="4"/>
        <v>0</v>
      </c>
      <c r="K28" s="67">
        <f t="shared" si="5"/>
        <v>0</v>
      </c>
      <c r="L28" s="67">
        <f t="shared" si="6"/>
        <v>0</v>
      </c>
      <c r="M28" s="67">
        <f t="shared" si="7"/>
        <v>0</v>
      </c>
      <c r="N28" s="67">
        <f t="shared" si="8"/>
        <v>1</v>
      </c>
      <c r="O28" s="67">
        <f t="shared" si="9"/>
        <v>0</v>
      </c>
      <c r="P28" s="67">
        <f t="shared" si="10"/>
        <v>0</v>
      </c>
      <c r="Q28" s="67">
        <f t="shared" si="11"/>
        <v>0</v>
      </c>
      <c r="R28" s="67">
        <f t="shared" si="12"/>
        <v>0</v>
      </c>
      <c r="U28" s="118"/>
      <c r="W28" s="186"/>
      <c r="X28" s="186"/>
      <c r="Y28" s="186"/>
      <c r="Z28" s="99">
        <f t="shared" si="13"/>
        <v>0</v>
      </c>
      <c r="AA28" s="67">
        <f t="shared" si="14"/>
        <v>1</v>
      </c>
      <c r="AB28" s="67">
        <f t="shared" si="15"/>
        <v>0</v>
      </c>
      <c r="AC28" s="101" t="str">
        <f t="shared" si="16"/>
        <v/>
      </c>
    </row>
    <row r="29" spans="1:29" ht="12.9" customHeight="1" x14ac:dyDescent="0.3">
      <c r="A29" s="93">
        <v>20</v>
      </c>
      <c r="B29" s="184" t="s">
        <v>78</v>
      </c>
      <c r="C29" s="183" t="s">
        <v>74</v>
      </c>
      <c r="D29" s="183"/>
      <c r="E29" s="182"/>
      <c r="F29" s="67">
        <f t="shared" si="0"/>
        <v>0</v>
      </c>
      <c r="G29" s="67">
        <f t="shared" si="1"/>
        <v>0</v>
      </c>
      <c r="H29" s="67">
        <f t="shared" si="2"/>
        <v>0</v>
      </c>
      <c r="I29" s="67">
        <f t="shared" si="3"/>
        <v>0</v>
      </c>
      <c r="J29" s="67">
        <f t="shared" si="4"/>
        <v>0</v>
      </c>
      <c r="K29" s="67">
        <f t="shared" si="5"/>
        <v>0</v>
      </c>
      <c r="L29" s="67">
        <f t="shared" si="6"/>
        <v>0</v>
      </c>
      <c r="M29" s="67">
        <f t="shared" si="7"/>
        <v>0</v>
      </c>
      <c r="N29" s="67">
        <f t="shared" si="8"/>
        <v>1</v>
      </c>
      <c r="O29" s="67">
        <f t="shared" si="9"/>
        <v>0</v>
      </c>
      <c r="P29" s="67">
        <f t="shared" si="10"/>
        <v>0</v>
      </c>
      <c r="Q29" s="67">
        <f t="shared" si="11"/>
        <v>0</v>
      </c>
      <c r="R29" s="67">
        <f t="shared" si="12"/>
        <v>0</v>
      </c>
      <c r="U29" s="118"/>
      <c r="W29" s="186"/>
      <c r="X29" s="186"/>
      <c r="Y29" s="186"/>
      <c r="Z29" s="99">
        <f t="shared" si="13"/>
        <v>0</v>
      </c>
      <c r="AA29" s="67">
        <f t="shared" si="14"/>
        <v>1</v>
      </c>
      <c r="AB29" s="67">
        <f t="shared" si="15"/>
        <v>0</v>
      </c>
      <c r="AC29" s="101" t="str">
        <f t="shared" si="16"/>
        <v/>
      </c>
    </row>
    <row r="30" spans="1:29" ht="12.9" customHeight="1" x14ac:dyDescent="0.3">
      <c r="A30" s="93">
        <v>21</v>
      </c>
      <c r="B30" s="184" t="s">
        <v>79</v>
      </c>
      <c r="C30" s="183" t="s">
        <v>74</v>
      </c>
      <c r="D30" s="183"/>
      <c r="E30" s="182"/>
      <c r="F30" s="67">
        <f t="shared" si="0"/>
        <v>0</v>
      </c>
      <c r="G30" s="67">
        <f t="shared" si="1"/>
        <v>0</v>
      </c>
      <c r="H30" s="67">
        <f t="shared" si="2"/>
        <v>0</v>
      </c>
      <c r="I30" s="67">
        <f t="shared" si="3"/>
        <v>0</v>
      </c>
      <c r="J30" s="67">
        <f t="shared" si="4"/>
        <v>0</v>
      </c>
      <c r="K30" s="67">
        <f t="shared" si="5"/>
        <v>0</v>
      </c>
      <c r="L30" s="67">
        <f t="shared" si="6"/>
        <v>0</v>
      </c>
      <c r="M30" s="67">
        <f t="shared" si="7"/>
        <v>0</v>
      </c>
      <c r="N30" s="67">
        <f t="shared" si="8"/>
        <v>1</v>
      </c>
      <c r="O30" s="67">
        <f t="shared" si="9"/>
        <v>0</v>
      </c>
      <c r="P30" s="67">
        <f t="shared" si="10"/>
        <v>0</v>
      </c>
      <c r="Q30" s="67">
        <f t="shared" si="11"/>
        <v>0</v>
      </c>
      <c r="R30" s="67">
        <f t="shared" si="12"/>
        <v>0</v>
      </c>
      <c r="U30" s="118"/>
      <c r="W30" s="186"/>
      <c r="X30" s="186"/>
      <c r="Y30" s="186"/>
      <c r="Z30" s="99">
        <f t="shared" si="13"/>
        <v>0</v>
      </c>
      <c r="AA30" s="67">
        <f t="shared" si="14"/>
        <v>1</v>
      </c>
      <c r="AB30" s="67">
        <f t="shared" si="15"/>
        <v>0</v>
      </c>
      <c r="AC30" s="101" t="str">
        <f t="shared" si="16"/>
        <v/>
      </c>
    </row>
    <row r="31" spans="1:29" ht="12.9" customHeight="1" x14ac:dyDescent="0.3">
      <c r="A31" s="93">
        <v>22</v>
      </c>
      <c r="B31" s="184" t="s">
        <v>80</v>
      </c>
      <c r="C31" s="183" t="s">
        <v>74</v>
      </c>
      <c r="D31" s="183"/>
      <c r="E31" s="182"/>
      <c r="F31" s="67">
        <f t="shared" si="0"/>
        <v>0</v>
      </c>
      <c r="G31" s="67">
        <f t="shared" si="1"/>
        <v>0</v>
      </c>
      <c r="H31" s="67">
        <f t="shared" si="2"/>
        <v>0</v>
      </c>
      <c r="I31" s="67">
        <f t="shared" si="3"/>
        <v>0</v>
      </c>
      <c r="J31" s="67">
        <f t="shared" si="4"/>
        <v>0</v>
      </c>
      <c r="K31" s="67">
        <f t="shared" si="5"/>
        <v>0</v>
      </c>
      <c r="L31" s="67">
        <f t="shared" si="6"/>
        <v>0</v>
      </c>
      <c r="M31" s="67">
        <f t="shared" si="7"/>
        <v>0</v>
      </c>
      <c r="N31" s="67">
        <f t="shared" si="8"/>
        <v>1</v>
      </c>
      <c r="O31" s="67">
        <f t="shared" si="9"/>
        <v>0</v>
      </c>
      <c r="P31" s="67">
        <f t="shared" si="10"/>
        <v>0</v>
      </c>
      <c r="Q31" s="67">
        <f t="shared" si="11"/>
        <v>0</v>
      </c>
      <c r="R31" s="67">
        <f t="shared" si="12"/>
        <v>0</v>
      </c>
      <c r="U31" s="118"/>
      <c r="W31" s="186"/>
      <c r="X31" s="186"/>
      <c r="Y31" s="186"/>
      <c r="Z31" s="99">
        <f t="shared" si="13"/>
        <v>0</v>
      </c>
      <c r="AA31" s="67">
        <f t="shared" si="14"/>
        <v>1</v>
      </c>
      <c r="AB31" s="67">
        <f t="shared" si="15"/>
        <v>0</v>
      </c>
      <c r="AC31" s="101" t="str">
        <f t="shared" si="16"/>
        <v/>
      </c>
    </row>
    <row r="32" spans="1:29" ht="12.9" customHeight="1" x14ac:dyDescent="0.3">
      <c r="A32" s="93">
        <v>23</v>
      </c>
      <c r="B32" s="184" t="s">
        <v>81</v>
      </c>
      <c r="C32" s="183" t="s">
        <v>74</v>
      </c>
      <c r="D32" s="183"/>
      <c r="E32" s="182" t="s">
        <v>118</v>
      </c>
      <c r="F32" s="67" t="str">
        <f t="shared" si="0"/>
        <v>0</v>
      </c>
      <c r="G32" s="67">
        <f t="shared" si="1"/>
        <v>0</v>
      </c>
      <c r="H32" s="67">
        <f t="shared" si="2"/>
        <v>0</v>
      </c>
      <c r="I32" s="67">
        <f t="shared" si="3"/>
        <v>0</v>
      </c>
      <c r="J32" s="67">
        <f t="shared" si="4"/>
        <v>0</v>
      </c>
      <c r="K32" s="67">
        <f t="shared" si="5"/>
        <v>0</v>
      </c>
      <c r="L32" s="67">
        <f t="shared" si="6"/>
        <v>0</v>
      </c>
      <c r="M32" s="67" t="str">
        <f t="shared" si="7"/>
        <v>0</v>
      </c>
      <c r="N32" s="67">
        <f t="shared" si="8"/>
        <v>0</v>
      </c>
      <c r="O32" s="67">
        <f t="shared" si="9"/>
        <v>0</v>
      </c>
      <c r="P32" s="67">
        <f t="shared" si="10"/>
        <v>0</v>
      </c>
      <c r="Q32" s="67">
        <f t="shared" si="11"/>
        <v>0</v>
      </c>
      <c r="R32" s="67">
        <f t="shared" si="12"/>
        <v>0</v>
      </c>
      <c r="U32" s="118"/>
      <c r="W32" s="186"/>
      <c r="X32" s="186"/>
      <c r="Y32" s="186"/>
      <c r="Z32" s="99">
        <f t="shared" si="13"/>
        <v>0</v>
      </c>
      <c r="AA32" s="67">
        <f t="shared" si="14"/>
        <v>1</v>
      </c>
      <c r="AB32" s="67">
        <f t="shared" si="15"/>
        <v>0</v>
      </c>
      <c r="AC32" s="101" t="str">
        <f t="shared" si="16"/>
        <v/>
      </c>
    </row>
    <row r="33" spans="1:29" ht="12.9" customHeight="1" x14ac:dyDescent="0.3">
      <c r="A33" s="93">
        <v>24</v>
      </c>
      <c r="B33" s="184" t="s">
        <v>82</v>
      </c>
      <c r="C33" s="183" t="s">
        <v>74</v>
      </c>
      <c r="D33" s="183"/>
      <c r="E33" s="182" t="s">
        <v>118</v>
      </c>
      <c r="F33" s="67" t="str">
        <f t="shared" si="0"/>
        <v>0</v>
      </c>
      <c r="G33" s="67">
        <f t="shared" si="1"/>
        <v>0</v>
      </c>
      <c r="H33" s="67">
        <f t="shared" si="2"/>
        <v>0</v>
      </c>
      <c r="I33" s="67">
        <f t="shared" si="3"/>
        <v>0</v>
      </c>
      <c r="J33" s="67">
        <f t="shared" si="4"/>
        <v>0</v>
      </c>
      <c r="K33" s="67">
        <f t="shared" si="5"/>
        <v>0</v>
      </c>
      <c r="L33" s="67">
        <f t="shared" si="6"/>
        <v>0</v>
      </c>
      <c r="M33" s="67" t="str">
        <f t="shared" si="7"/>
        <v>0</v>
      </c>
      <c r="N33" s="67">
        <f t="shared" si="8"/>
        <v>0</v>
      </c>
      <c r="O33" s="67">
        <f t="shared" si="9"/>
        <v>0</v>
      </c>
      <c r="P33" s="67">
        <f t="shared" si="10"/>
        <v>0</v>
      </c>
      <c r="Q33" s="67">
        <f t="shared" si="11"/>
        <v>0</v>
      </c>
      <c r="R33" s="67">
        <f t="shared" si="12"/>
        <v>0</v>
      </c>
      <c r="U33" s="118"/>
      <c r="W33" s="186"/>
      <c r="X33" s="186"/>
      <c r="Y33" s="186"/>
      <c r="Z33" s="99">
        <f t="shared" si="13"/>
        <v>0</v>
      </c>
      <c r="AA33" s="67">
        <f t="shared" si="14"/>
        <v>1</v>
      </c>
      <c r="AB33" s="67">
        <f t="shared" si="15"/>
        <v>0</v>
      </c>
      <c r="AC33" s="101" t="str">
        <f t="shared" si="16"/>
        <v/>
      </c>
    </row>
    <row r="34" spans="1:29" ht="12.9" customHeight="1" x14ac:dyDescent="0.3">
      <c r="A34" s="93">
        <v>25</v>
      </c>
      <c r="B34" s="184" t="s">
        <v>83</v>
      </c>
      <c r="C34" s="183" t="s">
        <v>75</v>
      </c>
      <c r="D34" s="183"/>
      <c r="E34" s="182"/>
      <c r="F34" s="67">
        <f t="shared" si="0"/>
        <v>0</v>
      </c>
      <c r="G34" s="67">
        <f t="shared" si="1"/>
        <v>0</v>
      </c>
      <c r="H34" s="67">
        <f t="shared" si="2"/>
        <v>0</v>
      </c>
      <c r="I34" s="67">
        <f t="shared" si="3"/>
        <v>0</v>
      </c>
      <c r="J34" s="67">
        <f t="shared" si="4"/>
        <v>0</v>
      </c>
      <c r="K34" s="67">
        <f t="shared" si="5"/>
        <v>0</v>
      </c>
      <c r="L34" s="67">
        <f t="shared" si="6"/>
        <v>0</v>
      </c>
      <c r="M34" s="67">
        <f t="shared" si="7"/>
        <v>0</v>
      </c>
      <c r="N34" s="67">
        <f t="shared" si="8"/>
        <v>0</v>
      </c>
      <c r="O34" s="67">
        <f t="shared" si="9"/>
        <v>0</v>
      </c>
      <c r="P34" s="67">
        <f t="shared" si="10"/>
        <v>1</v>
      </c>
      <c r="Q34" s="67">
        <f t="shared" si="11"/>
        <v>0</v>
      </c>
      <c r="R34" s="67">
        <f t="shared" si="12"/>
        <v>0</v>
      </c>
      <c r="U34" s="118"/>
      <c r="W34" s="186"/>
      <c r="X34" s="186"/>
      <c r="Y34" s="186"/>
      <c r="Z34" s="99">
        <f t="shared" si="13"/>
        <v>0</v>
      </c>
      <c r="AA34" s="67">
        <f t="shared" si="14"/>
        <v>1</v>
      </c>
      <c r="AB34" s="67">
        <f t="shared" si="15"/>
        <v>0</v>
      </c>
      <c r="AC34" s="101" t="str">
        <f t="shared" si="16"/>
        <v/>
      </c>
    </row>
    <row r="35" spans="1:29" ht="12.9" customHeight="1" x14ac:dyDescent="0.3">
      <c r="A35" s="93">
        <v>26</v>
      </c>
      <c r="B35" s="184" t="s">
        <v>84</v>
      </c>
      <c r="C35" s="183" t="s">
        <v>75</v>
      </c>
      <c r="D35" s="183"/>
      <c r="E35" s="182"/>
      <c r="F35" s="67">
        <f t="shared" si="0"/>
        <v>0</v>
      </c>
      <c r="G35" s="67">
        <f t="shared" si="1"/>
        <v>0</v>
      </c>
      <c r="H35" s="67">
        <f t="shared" si="2"/>
        <v>0</v>
      </c>
      <c r="I35" s="67">
        <f t="shared" si="3"/>
        <v>0</v>
      </c>
      <c r="J35" s="67">
        <f t="shared" si="4"/>
        <v>0</v>
      </c>
      <c r="K35" s="67">
        <f t="shared" si="5"/>
        <v>0</v>
      </c>
      <c r="L35" s="67">
        <f t="shared" si="6"/>
        <v>0</v>
      </c>
      <c r="M35" s="67">
        <f t="shared" si="7"/>
        <v>0</v>
      </c>
      <c r="N35" s="67">
        <f t="shared" si="8"/>
        <v>0</v>
      </c>
      <c r="O35" s="67">
        <f t="shared" si="9"/>
        <v>0</v>
      </c>
      <c r="P35" s="67">
        <f t="shared" si="10"/>
        <v>1</v>
      </c>
      <c r="Q35" s="67">
        <f t="shared" si="11"/>
        <v>0</v>
      </c>
      <c r="R35" s="67">
        <f t="shared" si="12"/>
        <v>0</v>
      </c>
      <c r="U35" s="118"/>
      <c r="W35" s="186"/>
      <c r="X35" s="186"/>
      <c r="Y35" s="186"/>
      <c r="Z35" s="99">
        <f t="shared" si="13"/>
        <v>0</v>
      </c>
      <c r="AA35" s="67">
        <f t="shared" si="14"/>
        <v>1</v>
      </c>
      <c r="AB35" s="67">
        <f t="shared" si="15"/>
        <v>0</v>
      </c>
      <c r="AC35" s="101" t="str">
        <f t="shared" si="16"/>
        <v/>
      </c>
    </row>
    <row r="36" spans="1:29" ht="12.9" customHeight="1" x14ac:dyDescent="0.3">
      <c r="A36" s="93">
        <v>27</v>
      </c>
      <c r="B36" s="184" t="s">
        <v>85</v>
      </c>
      <c r="C36" s="183" t="s">
        <v>75</v>
      </c>
      <c r="D36" s="183"/>
      <c r="E36" s="182"/>
      <c r="F36" s="67">
        <f t="shared" si="0"/>
        <v>0</v>
      </c>
      <c r="G36" s="67">
        <f t="shared" si="1"/>
        <v>0</v>
      </c>
      <c r="H36" s="67">
        <f t="shared" si="2"/>
        <v>0</v>
      </c>
      <c r="I36" s="67">
        <f t="shared" si="3"/>
        <v>0</v>
      </c>
      <c r="J36" s="67">
        <f t="shared" si="4"/>
        <v>0</v>
      </c>
      <c r="K36" s="67">
        <f t="shared" si="5"/>
        <v>0</v>
      </c>
      <c r="L36" s="67">
        <f t="shared" si="6"/>
        <v>0</v>
      </c>
      <c r="M36" s="67">
        <f t="shared" si="7"/>
        <v>0</v>
      </c>
      <c r="N36" s="67">
        <f t="shared" si="8"/>
        <v>0</v>
      </c>
      <c r="O36" s="67">
        <f t="shared" si="9"/>
        <v>0</v>
      </c>
      <c r="P36" s="67">
        <f t="shared" si="10"/>
        <v>1</v>
      </c>
      <c r="Q36" s="67">
        <f t="shared" si="11"/>
        <v>0</v>
      </c>
      <c r="R36" s="67">
        <f t="shared" si="12"/>
        <v>0</v>
      </c>
      <c r="U36" s="118"/>
      <c r="W36" s="186"/>
      <c r="X36" s="186"/>
      <c r="Y36" s="186"/>
      <c r="Z36" s="99">
        <f t="shared" si="13"/>
        <v>0</v>
      </c>
      <c r="AA36" s="67">
        <f t="shared" si="14"/>
        <v>1</v>
      </c>
      <c r="AB36" s="67">
        <f t="shared" si="15"/>
        <v>0</v>
      </c>
      <c r="AC36" s="101" t="str">
        <f t="shared" si="16"/>
        <v/>
      </c>
    </row>
    <row r="37" spans="1:29" ht="12.9" customHeight="1" x14ac:dyDescent="0.3">
      <c r="A37" s="93">
        <v>28</v>
      </c>
      <c r="B37" s="184" t="s">
        <v>86</v>
      </c>
      <c r="C37" s="183" t="s">
        <v>75</v>
      </c>
      <c r="D37" s="183"/>
      <c r="E37" s="182"/>
      <c r="F37" s="67">
        <f t="shared" si="0"/>
        <v>0</v>
      </c>
      <c r="G37" s="67">
        <f t="shared" si="1"/>
        <v>0</v>
      </c>
      <c r="H37" s="67">
        <f t="shared" si="2"/>
        <v>0</v>
      </c>
      <c r="I37" s="67">
        <f t="shared" si="3"/>
        <v>0</v>
      </c>
      <c r="J37" s="67">
        <f t="shared" si="4"/>
        <v>0</v>
      </c>
      <c r="K37" s="67">
        <f t="shared" si="5"/>
        <v>0</v>
      </c>
      <c r="L37" s="67">
        <f t="shared" si="6"/>
        <v>0</v>
      </c>
      <c r="M37" s="67">
        <f t="shared" si="7"/>
        <v>0</v>
      </c>
      <c r="N37" s="67">
        <f t="shared" si="8"/>
        <v>0</v>
      </c>
      <c r="O37" s="67">
        <f t="shared" si="9"/>
        <v>0</v>
      </c>
      <c r="P37" s="67">
        <f t="shared" si="10"/>
        <v>1</v>
      </c>
      <c r="Q37" s="67">
        <f t="shared" si="11"/>
        <v>0</v>
      </c>
      <c r="R37" s="67">
        <f t="shared" si="12"/>
        <v>0</v>
      </c>
      <c r="U37" s="118"/>
      <c r="W37" s="186"/>
      <c r="X37" s="186"/>
      <c r="Y37" s="186"/>
      <c r="Z37" s="99">
        <f t="shared" si="13"/>
        <v>0</v>
      </c>
      <c r="AA37" s="67">
        <f t="shared" si="14"/>
        <v>1</v>
      </c>
      <c r="AB37" s="67">
        <f t="shared" si="15"/>
        <v>0</v>
      </c>
      <c r="AC37" s="101" t="str">
        <f t="shared" si="16"/>
        <v/>
      </c>
    </row>
    <row r="38" spans="1:29" ht="12.9" customHeight="1" x14ac:dyDescent="0.3">
      <c r="A38" s="93">
        <v>29</v>
      </c>
      <c r="B38" s="184" t="s">
        <v>87</v>
      </c>
      <c r="C38" s="183" t="s">
        <v>75</v>
      </c>
      <c r="D38" s="183"/>
      <c r="E38" s="182" t="s">
        <v>118</v>
      </c>
      <c r="F38" s="67" t="str">
        <f t="shared" si="0"/>
        <v>0</v>
      </c>
      <c r="G38" s="67">
        <f t="shared" si="1"/>
        <v>0</v>
      </c>
      <c r="H38" s="67">
        <f t="shared" si="2"/>
        <v>0</v>
      </c>
      <c r="I38" s="67">
        <f t="shared" si="3"/>
        <v>0</v>
      </c>
      <c r="J38" s="67">
        <f t="shared" si="4"/>
        <v>0</v>
      </c>
      <c r="K38" s="67">
        <f t="shared" si="5"/>
        <v>0</v>
      </c>
      <c r="L38" s="67">
        <f t="shared" si="6"/>
        <v>0</v>
      </c>
      <c r="M38" s="67">
        <f t="shared" si="7"/>
        <v>0</v>
      </c>
      <c r="N38" s="67">
        <f t="shared" si="8"/>
        <v>0</v>
      </c>
      <c r="O38" s="67" t="str">
        <f t="shared" si="9"/>
        <v>0</v>
      </c>
      <c r="P38" s="67">
        <f t="shared" si="10"/>
        <v>0</v>
      </c>
      <c r="Q38" s="67">
        <f t="shared" si="11"/>
        <v>0</v>
      </c>
      <c r="R38" s="67">
        <f t="shared" si="12"/>
        <v>0</v>
      </c>
      <c r="U38" s="118"/>
      <c r="W38" s="186"/>
      <c r="X38" s="186"/>
      <c r="Y38" s="186"/>
      <c r="Z38" s="99">
        <f t="shared" si="13"/>
        <v>0</v>
      </c>
      <c r="AA38" s="67">
        <f t="shared" si="14"/>
        <v>1</v>
      </c>
      <c r="AB38" s="67">
        <f t="shared" si="15"/>
        <v>0</v>
      </c>
      <c r="AC38" s="101" t="str">
        <f t="shared" si="16"/>
        <v/>
      </c>
    </row>
    <row r="39" spans="1:29" ht="12.9" customHeight="1" x14ac:dyDescent="0.3">
      <c r="A39" s="93">
        <v>30</v>
      </c>
      <c r="B39" s="184" t="s">
        <v>54</v>
      </c>
      <c r="C39" s="183" t="s">
        <v>75</v>
      </c>
      <c r="D39" s="183"/>
      <c r="E39" s="182" t="s">
        <v>118</v>
      </c>
      <c r="F39" s="67" t="str">
        <f t="shared" si="0"/>
        <v>0</v>
      </c>
      <c r="G39" s="67">
        <f t="shared" si="1"/>
        <v>0</v>
      </c>
      <c r="H39" s="67">
        <f t="shared" si="2"/>
        <v>0</v>
      </c>
      <c r="I39" s="67">
        <f t="shared" si="3"/>
        <v>0</v>
      </c>
      <c r="J39" s="67">
        <f t="shared" si="4"/>
        <v>0</v>
      </c>
      <c r="K39" s="67">
        <f t="shared" si="5"/>
        <v>0</v>
      </c>
      <c r="L39" s="67">
        <f t="shared" si="6"/>
        <v>0</v>
      </c>
      <c r="M39" s="67">
        <f t="shared" si="7"/>
        <v>0</v>
      </c>
      <c r="N39" s="67">
        <f t="shared" si="8"/>
        <v>0</v>
      </c>
      <c r="O39" s="67" t="str">
        <f t="shared" si="9"/>
        <v>0</v>
      </c>
      <c r="P39" s="67">
        <f t="shared" si="10"/>
        <v>0</v>
      </c>
      <c r="Q39" s="67">
        <f t="shared" si="11"/>
        <v>0</v>
      </c>
      <c r="R39" s="67">
        <f t="shared" si="12"/>
        <v>0</v>
      </c>
      <c r="U39" s="118"/>
      <c r="W39" s="186"/>
      <c r="X39" s="186"/>
      <c r="Y39" s="186"/>
      <c r="Z39" s="99">
        <f t="shared" si="13"/>
        <v>0</v>
      </c>
      <c r="AA39" s="67">
        <f t="shared" si="14"/>
        <v>1</v>
      </c>
      <c r="AB39" s="67">
        <f t="shared" si="15"/>
        <v>0</v>
      </c>
      <c r="AC39" s="101" t="str">
        <f t="shared" si="16"/>
        <v/>
      </c>
    </row>
    <row r="40" spans="1:29" ht="12.9" customHeight="1" x14ac:dyDescent="0.3">
      <c r="A40" s="93">
        <v>31</v>
      </c>
      <c r="B40" s="184" t="s">
        <v>88</v>
      </c>
      <c r="C40" s="183" t="s">
        <v>76</v>
      </c>
      <c r="D40" s="183"/>
      <c r="E40" s="182"/>
      <c r="F40" s="67">
        <f t="shared" si="0"/>
        <v>0</v>
      </c>
      <c r="G40" s="67">
        <f t="shared" si="1"/>
        <v>0</v>
      </c>
      <c r="H40" s="67">
        <f t="shared" si="2"/>
        <v>0</v>
      </c>
      <c r="I40" s="67">
        <f t="shared" si="3"/>
        <v>0</v>
      </c>
      <c r="J40" s="67">
        <f t="shared" si="4"/>
        <v>0</v>
      </c>
      <c r="K40" s="67">
        <f t="shared" si="5"/>
        <v>0</v>
      </c>
      <c r="L40" s="67">
        <f t="shared" si="6"/>
        <v>0</v>
      </c>
      <c r="M40" s="67">
        <f t="shared" si="7"/>
        <v>0</v>
      </c>
      <c r="N40" s="67">
        <f t="shared" si="8"/>
        <v>0</v>
      </c>
      <c r="O40" s="67">
        <f t="shared" si="9"/>
        <v>0</v>
      </c>
      <c r="P40" s="67">
        <f t="shared" si="10"/>
        <v>0</v>
      </c>
      <c r="Q40" s="67">
        <f t="shared" si="11"/>
        <v>0</v>
      </c>
      <c r="R40" s="67">
        <f t="shared" si="12"/>
        <v>1</v>
      </c>
      <c r="U40" s="118"/>
      <c r="W40" s="186"/>
      <c r="X40" s="186"/>
      <c r="Y40" s="186"/>
      <c r="Z40" s="99">
        <f t="shared" ref="Z40:Z44" si="17">W40+X40+Y40</f>
        <v>0</v>
      </c>
      <c r="AA40" s="67">
        <f t="shared" ref="AA40:AA44" si="18">IF(Z40=D40,1,0)</f>
        <v>1</v>
      </c>
      <c r="AB40" s="67">
        <f t="shared" ref="AB40:AB44" si="19">IF(Z40=0,0,1)</f>
        <v>0</v>
      </c>
      <c r="AC40" s="101" t="str">
        <f t="shared" ref="AC40:AC44" si="20">IF(AA40+AB40=2,"Korrekt","")</f>
        <v/>
      </c>
    </row>
    <row r="41" spans="1:29" ht="12.9" customHeight="1" x14ac:dyDescent="0.3">
      <c r="A41" s="93">
        <v>32</v>
      </c>
      <c r="B41" s="184" t="s">
        <v>89</v>
      </c>
      <c r="C41" s="183" t="s">
        <v>76</v>
      </c>
      <c r="D41" s="183"/>
      <c r="E41" s="182"/>
      <c r="F41" s="67">
        <f t="shared" si="0"/>
        <v>0</v>
      </c>
      <c r="G41" s="67">
        <f t="shared" si="1"/>
        <v>0</v>
      </c>
      <c r="H41" s="67">
        <f t="shared" si="2"/>
        <v>0</v>
      </c>
      <c r="I41" s="67">
        <f t="shared" si="3"/>
        <v>0</v>
      </c>
      <c r="J41" s="67">
        <f t="shared" si="4"/>
        <v>0</v>
      </c>
      <c r="K41" s="67">
        <f t="shared" si="5"/>
        <v>0</v>
      </c>
      <c r="L41" s="67">
        <f t="shared" si="6"/>
        <v>0</v>
      </c>
      <c r="M41" s="67">
        <f t="shared" si="7"/>
        <v>0</v>
      </c>
      <c r="N41" s="67">
        <f t="shared" si="8"/>
        <v>0</v>
      </c>
      <c r="O41" s="67">
        <f t="shared" si="9"/>
        <v>0</v>
      </c>
      <c r="P41" s="67">
        <f t="shared" si="10"/>
        <v>0</v>
      </c>
      <c r="Q41" s="67">
        <f t="shared" si="11"/>
        <v>0</v>
      </c>
      <c r="R41" s="67">
        <f t="shared" si="12"/>
        <v>1</v>
      </c>
      <c r="U41" s="118"/>
      <c r="W41" s="186"/>
      <c r="X41" s="186"/>
      <c r="Y41" s="186"/>
      <c r="Z41" s="99">
        <f t="shared" si="17"/>
        <v>0</v>
      </c>
      <c r="AA41" s="67">
        <f t="shared" si="18"/>
        <v>1</v>
      </c>
      <c r="AB41" s="67">
        <f t="shared" si="19"/>
        <v>0</v>
      </c>
      <c r="AC41" s="101" t="str">
        <f t="shared" si="20"/>
        <v/>
      </c>
    </row>
    <row r="42" spans="1:29" ht="12.9" customHeight="1" x14ac:dyDescent="0.3">
      <c r="A42" s="93">
        <v>33</v>
      </c>
      <c r="B42" s="184" t="s">
        <v>90</v>
      </c>
      <c r="C42" s="183" t="s">
        <v>76</v>
      </c>
      <c r="D42" s="183"/>
      <c r="E42" s="182"/>
      <c r="F42" s="67">
        <f t="shared" si="0"/>
        <v>0</v>
      </c>
      <c r="G42" s="67">
        <f t="shared" si="1"/>
        <v>0</v>
      </c>
      <c r="H42" s="67">
        <f t="shared" si="2"/>
        <v>0</v>
      </c>
      <c r="I42" s="67">
        <f t="shared" si="3"/>
        <v>0</v>
      </c>
      <c r="J42" s="67">
        <f t="shared" si="4"/>
        <v>0</v>
      </c>
      <c r="K42" s="67">
        <f t="shared" si="5"/>
        <v>0</v>
      </c>
      <c r="L42" s="67">
        <f t="shared" si="6"/>
        <v>0</v>
      </c>
      <c r="M42" s="67">
        <f t="shared" si="7"/>
        <v>0</v>
      </c>
      <c r="N42" s="67">
        <f t="shared" si="8"/>
        <v>0</v>
      </c>
      <c r="O42" s="67">
        <f t="shared" si="9"/>
        <v>0</v>
      </c>
      <c r="P42" s="67">
        <f t="shared" si="10"/>
        <v>0</v>
      </c>
      <c r="Q42" s="67">
        <f t="shared" si="11"/>
        <v>0</v>
      </c>
      <c r="R42" s="67">
        <f t="shared" si="12"/>
        <v>1</v>
      </c>
      <c r="U42" s="118"/>
      <c r="W42" s="186"/>
      <c r="X42" s="186"/>
      <c r="Y42" s="186"/>
      <c r="Z42" s="99">
        <f t="shared" si="17"/>
        <v>0</v>
      </c>
      <c r="AA42" s="67">
        <f t="shared" si="18"/>
        <v>1</v>
      </c>
      <c r="AB42" s="67">
        <f t="shared" si="19"/>
        <v>0</v>
      </c>
      <c r="AC42" s="101" t="str">
        <f t="shared" si="20"/>
        <v/>
      </c>
    </row>
    <row r="43" spans="1:29" ht="12.9" customHeight="1" x14ac:dyDescent="0.3">
      <c r="A43" s="93">
        <v>34</v>
      </c>
      <c r="B43" s="184" t="s">
        <v>91</v>
      </c>
      <c r="C43" s="183" t="s">
        <v>76</v>
      </c>
      <c r="D43" s="183"/>
      <c r="E43" s="182"/>
      <c r="F43" s="67">
        <f t="shared" si="0"/>
        <v>0</v>
      </c>
      <c r="G43" s="67">
        <f t="shared" si="1"/>
        <v>0</v>
      </c>
      <c r="H43" s="67">
        <f t="shared" si="2"/>
        <v>0</v>
      </c>
      <c r="I43" s="67">
        <f t="shared" si="3"/>
        <v>0</v>
      </c>
      <c r="J43" s="67">
        <f t="shared" si="4"/>
        <v>0</v>
      </c>
      <c r="K43" s="67">
        <f t="shared" si="5"/>
        <v>0</v>
      </c>
      <c r="L43" s="67">
        <f t="shared" si="6"/>
        <v>0</v>
      </c>
      <c r="M43" s="67">
        <f t="shared" si="7"/>
        <v>0</v>
      </c>
      <c r="N43" s="67">
        <f t="shared" si="8"/>
        <v>0</v>
      </c>
      <c r="O43" s="67">
        <f t="shared" si="9"/>
        <v>0</v>
      </c>
      <c r="P43" s="67">
        <f t="shared" si="10"/>
        <v>0</v>
      </c>
      <c r="Q43" s="67">
        <f t="shared" si="11"/>
        <v>0</v>
      </c>
      <c r="R43" s="67">
        <f t="shared" si="12"/>
        <v>1</v>
      </c>
      <c r="U43" s="118"/>
      <c r="W43" s="186"/>
      <c r="X43" s="186"/>
      <c r="Y43" s="186"/>
      <c r="Z43" s="99">
        <f t="shared" si="17"/>
        <v>0</v>
      </c>
      <c r="AA43" s="67">
        <f t="shared" si="18"/>
        <v>1</v>
      </c>
      <c r="AB43" s="67">
        <f t="shared" si="19"/>
        <v>0</v>
      </c>
      <c r="AC43" s="101" t="str">
        <f t="shared" si="20"/>
        <v/>
      </c>
    </row>
    <row r="44" spans="1:29" ht="12.9" customHeight="1" x14ac:dyDescent="0.3">
      <c r="A44" s="93">
        <v>35</v>
      </c>
      <c r="B44" s="184" t="s">
        <v>92</v>
      </c>
      <c r="C44" s="183" t="s">
        <v>76</v>
      </c>
      <c r="D44" s="183"/>
      <c r="E44" s="182" t="s">
        <v>118</v>
      </c>
      <c r="F44" s="67" t="str">
        <f t="shared" si="0"/>
        <v>0</v>
      </c>
      <c r="G44" s="67">
        <f t="shared" si="1"/>
        <v>0</v>
      </c>
      <c r="H44" s="67">
        <f t="shared" si="2"/>
        <v>0</v>
      </c>
      <c r="I44" s="67">
        <f t="shared" si="3"/>
        <v>0</v>
      </c>
      <c r="J44" s="67">
        <f t="shared" si="4"/>
        <v>0</v>
      </c>
      <c r="K44" s="67">
        <f t="shared" si="5"/>
        <v>0</v>
      </c>
      <c r="L44" s="67">
        <f t="shared" si="6"/>
        <v>0</v>
      </c>
      <c r="M44" s="67">
        <f t="shared" si="7"/>
        <v>0</v>
      </c>
      <c r="N44" s="67">
        <f t="shared" si="8"/>
        <v>0</v>
      </c>
      <c r="O44" s="67">
        <f t="shared" si="9"/>
        <v>0</v>
      </c>
      <c r="P44" s="67">
        <f t="shared" si="10"/>
        <v>0</v>
      </c>
      <c r="Q44" s="67" t="str">
        <f t="shared" si="11"/>
        <v>0</v>
      </c>
      <c r="R44" s="67">
        <f t="shared" si="12"/>
        <v>0</v>
      </c>
      <c r="U44" s="118"/>
      <c r="W44" s="186"/>
      <c r="X44" s="186"/>
      <c r="Y44" s="186"/>
      <c r="Z44" s="99">
        <f t="shared" si="17"/>
        <v>0</v>
      </c>
      <c r="AA44" s="67">
        <f t="shared" si="18"/>
        <v>1</v>
      </c>
      <c r="AB44" s="67">
        <f t="shared" si="19"/>
        <v>0</v>
      </c>
      <c r="AC44" s="101" t="str">
        <f t="shared" si="20"/>
        <v/>
      </c>
    </row>
    <row r="45" spans="1:29" ht="12.9" customHeight="1" x14ac:dyDescent="0.3">
      <c r="A45" s="93">
        <v>36</v>
      </c>
      <c r="B45" s="184" t="s">
        <v>93</v>
      </c>
      <c r="C45" s="183" t="s">
        <v>76</v>
      </c>
      <c r="D45" s="183"/>
      <c r="E45" s="182" t="s">
        <v>118</v>
      </c>
      <c r="F45" s="67" t="str">
        <f t="shared" si="0"/>
        <v>0</v>
      </c>
      <c r="G45" s="67">
        <f t="shared" si="1"/>
        <v>0</v>
      </c>
      <c r="H45" s="67">
        <f t="shared" si="2"/>
        <v>0</v>
      </c>
      <c r="I45" s="67">
        <f t="shared" si="3"/>
        <v>0</v>
      </c>
      <c r="J45" s="67">
        <f t="shared" si="4"/>
        <v>0</v>
      </c>
      <c r="K45" s="67">
        <f t="shared" si="5"/>
        <v>0</v>
      </c>
      <c r="L45" s="67">
        <f t="shared" si="6"/>
        <v>0</v>
      </c>
      <c r="M45" s="67">
        <f t="shared" si="7"/>
        <v>0</v>
      </c>
      <c r="N45" s="67">
        <f t="shared" si="8"/>
        <v>0</v>
      </c>
      <c r="O45" s="67">
        <f t="shared" si="9"/>
        <v>0</v>
      </c>
      <c r="P45" s="67">
        <f t="shared" si="10"/>
        <v>0</v>
      </c>
      <c r="Q45" s="67" t="str">
        <f t="shared" si="11"/>
        <v>0</v>
      </c>
      <c r="R45" s="67">
        <f t="shared" si="12"/>
        <v>0</v>
      </c>
      <c r="U45" s="118"/>
      <c r="W45" s="186"/>
      <c r="X45" s="186"/>
      <c r="Y45" s="186"/>
      <c r="Z45" s="99">
        <f t="shared" ref="Z45" si="21">W45+X45+Y45</f>
        <v>0</v>
      </c>
      <c r="AA45" s="67">
        <f t="shared" ref="AA45" si="22">IF(Z45=D45,1,0)</f>
        <v>1</v>
      </c>
      <c r="AB45" s="67">
        <f t="shared" ref="AB45" si="23">IF(Z45=0,0,1)</f>
        <v>0</v>
      </c>
      <c r="AC45" s="101" t="str">
        <f t="shared" ref="AC45" si="24">IF(AA45+AB45=2,"Korrekt","")</f>
        <v/>
      </c>
    </row>
    <row r="46" spans="1:29" ht="15" customHeight="1" x14ac:dyDescent="0.3">
      <c r="G46" s="67">
        <f>LARGE(G10:G45,1)+LARGE(G10:G45,2)+LARGE(G10:G45,3)</f>
        <v>621.20000000000005</v>
      </c>
      <c r="H46" s="67">
        <f>SUM(H10:H45)</f>
        <v>4</v>
      </c>
      <c r="I46" s="67">
        <f>LARGE(I10:I45,1)+LARGE(I10:I45,2)+LARGE(I10:I45,3)</f>
        <v>623.29999999999995</v>
      </c>
      <c r="J46" s="67">
        <f>SUM(J10:J45)</f>
        <v>4</v>
      </c>
      <c r="K46" s="67">
        <f>LARGE(K10:K45,1)+LARGE(K10:K45,2)+LARGE(K10:K45,3)</f>
        <v>588.5</v>
      </c>
      <c r="L46" s="67">
        <f>SUM(L10:L45)</f>
        <v>4</v>
      </c>
      <c r="M46" s="67">
        <f>LARGE(M10:M45,1)+LARGE(M10:M45,2)+LARGE(M10:M45,3)</f>
        <v>0</v>
      </c>
      <c r="N46" s="67">
        <f>SUM(N10:N45)</f>
        <v>4</v>
      </c>
      <c r="O46" s="67">
        <f>LARGE(O10:O45,1)+LARGE(O10:O45,2)+LARGE(O10:O45,3)</f>
        <v>0</v>
      </c>
      <c r="P46" s="67">
        <f>SUM(P10:P45)</f>
        <v>4</v>
      </c>
      <c r="Q46" s="67">
        <f>LARGE(Q10:Q45,1)+LARGE(Q10:Q45,2)+LARGE(Q10:Q45,3)</f>
        <v>0</v>
      </c>
      <c r="R46" s="67">
        <f>SUM(R10:S45)</f>
        <v>4</v>
      </c>
    </row>
    <row r="47" spans="1:29" ht="15" customHeight="1" x14ac:dyDescent="0.3">
      <c r="C47" s="67" t="s">
        <v>63</v>
      </c>
    </row>
  </sheetData>
  <sheetProtection sheet="1" objects="1" scenarios="1"/>
  <protectedRanges>
    <protectedRange sqref="U10:U45" name="Bereich10"/>
    <protectedRange sqref="Y7" name="Bereich8"/>
    <protectedRange sqref="Y5:Z6" name="Bereich6"/>
    <protectedRange sqref="C10:C45" name="Bereich4"/>
    <protectedRange sqref="W10:Y45" name="Bereich3"/>
    <protectedRange sqref="B2:B7" name="Bereich1"/>
    <protectedRange sqref="B10:E45" name="Bereich5"/>
    <protectedRange sqref="Y7" name="Bereich7"/>
    <protectedRange sqref="Y7:Z7" name="Bereich9"/>
  </protectedRanges>
  <mergeCells count="6">
    <mergeCell ref="W9:Z9"/>
    <mergeCell ref="Y1:Z1"/>
    <mergeCell ref="Y2:Z2"/>
    <mergeCell ref="Y6:Z6"/>
    <mergeCell ref="Y5:Z5"/>
    <mergeCell ref="Y7:Z7"/>
  </mergeCells>
  <dataValidations count="2">
    <dataValidation type="list" allowBlank="1" showInputMessage="1" showErrorMessage="1" sqref="C10:C45" xr:uid="{00000000-0002-0000-0100-000000000000}">
      <formula1>$B$2:$B$7</formula1>
    </dataValidation>
    <dataValidation type="custom" showInputMessage="1" showErrorMessage="1" errorTitle="Achtung!" error="Bitte vorher die Standaufsicht eintragen! (weiter mit &quot;Abbrechen&quot;)" sqref="D10:D45" xr:uid="{00000000-0002-0000-0100-000001000000}">
      <formula1>NOT(ISBLANK($Y$7))</formula1>
    </dataValidation>
  </dataValidations>
  <pageMargins left="0.7" right="0.7" top="0.78740157499999996" bottom="0.78740157499999996" header="0.3" footer="0.3"/>
  <pageSetup paperSize="9" scale="77" orientation="landscape" horizontalDpi="0" verticalDpi="0" r:id="rId1"/>
  <rowBreaks count="1" manualBreakCount="1">
    <brk id="21" max="2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>
    <pageSetUpPr fitToPage="1"/>
  </sheetPr>
  <dimension ref="A1:AC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71" t="str">
        <f>Übersicht!E4</f>
        <v>Werlte</v>
      </c>
      <c r="X1" s="171"/>
    </row>
    <row r="2" spans="1:29" x14ac:dyDescent="0.3">
      <c r="A2" s="106">
        <v>1</v>
      </c>
      <c r="B2" s="64" t="str">
        <f>'Wettkampf 1'!B2</f>
        <v>Eisten I</v>
      </c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2" t="str">
        <f>Übersicht!E3</f>
        <v>21.09.25</v>
      </c>
      <c r="X2" s="171"/>
    </row>
    <row r="3" spans="1:29" x14ac:dyDescent="0.3">
      <c r="A3" s="106">
        <v>2</v>
      </c>
      <c r="B3" s="64" t="str">
        <f>'Wettkampf 1'!B3</f>
        <v>Werlte I</v>
      </c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9" x14ac:dyDescent="0.3">
      <c r="A4" s="106">
        <v>3</v>
      </c>
      <c r="B4" s="64" t="str">
        <f>'Wettkampf 1'!B4</f>
        <v>Sögel I</v>
      </c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Verein IV</v>
      </c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6"/>
      <c r="X5" s="167"/>
      <c r="Y5" s="76"/>
    </row>
    <row r="6" spans="1:29" x14ac:dyDescent="0.3">
      <c r="A6" s="106">
        <v>5</v>
      </c>
      <c r="B6" s="64" t="str">
        <f>'Wettkampf 1'!B6</f>
        <v>Verein V</v>
      </c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70"/>
      <c r="X6" s="170"/>
      <c r="Y6" s="76"/>
    </row>
    <row r="7" spans="1:29" x14ac:dyDescent="0.3">
      <c r="A7" s="106">
        <v>6</v>
      </c>
      <c r="B7" s="64" t="str">
        <f>'Wettkampf 1'!B7</f>
        <v>Verein VI</v>
      </c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55</v>
      </c>
      <c r="W7" s="173" t="s">
        <v>64</v>
      </c>
      <c r="X7" s="174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3" t="s">
        <v>32</v>
      </c>
      <c r="V9" s="164"/>
      <c r="W9" s="164"/>
      <c r="X9" s="165"/>
    </row>
    <row r="10" spans="1:29" ht="12.9" customHeight="1" x14ac:dyDescent="0.3">
      <c r="A10" s="106">
        <v>1</v>
      </c>
      <c r="B10" s="66" t="str">
        <f>'Wettkampf 1'!B10</f>
        <v>Baalmann Werner</v>
      </c>
      <c r="C10" s="66" t="str">
        <f>'Wettkampf 1'!C10</f>
        <v>Eisten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Büter Wilhelm</v>
      </c>
      <c r="C11" s="66" t="str">
        <f>'Wettkampf 1'!C11</f>
        <v>Eisten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39" si="13">U11+V11+W11</f>
        <v>0</v>
      </c>
      <c r="Y11" s="70">
        <f t="shared" ref="Y11:Y39" si="14">IF(X11=D11,1,0)</f>
        <v>1</v>
      </c>
      <c r="Z11" s="70">
        <f t="shared" ref="Z11:Z39" si="15">IF(X11=0,0,1)</f>
        <v>0</v>
      </c>
      <c r="AA11" s="71" t="str">
        <f t="shared" ref="AA11:AA39" si="16">IF(Y11+Z11=2,"Korrekt","")</f>
        <v/>
      </c>
    </row>
    <row r="12" spans="1:29" ht="12.9" customHeight="1" x14ac:dyDescent="0.3">
      <c r="A12" s="106">
        <v>3</v>
      </c>
      <c r="B12" s="66" t="str">
        <f>'Wettkampf 1'!B12</f>
        <v>Ostermann Franz</v>
      </c>
      <c r="C12" s="66" t="str">
        <f>'Wettkampf 1'!C12</f>
        <v>Eisten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6">
        <v>4</v>
      </c>
      <c r="B13" s="66" t="str">
        <f>'Wettkampf 1'!B13</f>
        <v>Schute Helmut</v>
      </c>
      <c r="C13" s="66" t="str">
        <f>'Wettkampf 1'!C13</f>
        <v>Eisten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>Eisten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Eisten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Broermann Carl</v>
      </c>
      <c r="C16" s="66" t="str">
        <f>'Wettkampf 1'!C16</f>
        <v>Werlte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Köbbe Gerd</v>
      </c>
      <c r="C17" s="66" t="str">
        <f>'Wettkampf 1'!C17</f>
        <v>Werlte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Staggenborg Hans</v>
      </c>
      <c r="C18" s="66" t="str">
        <f>'Wettkampf 1'!C18</f>
        <v>Werlte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Abeln Bernd</v>
      </c>
      <c r="C19" s="66" t="str">
        <f>'Wettkampf 1'!C19</f>
        <v>Werlte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Niermann Hans</v>
      </c>
      <c r="C20" s="66" t="str">
        <f>'Wettkampf 1'!C20</f>
        <v>Werlte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Werlte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van der Lugt Dirk Jan</v>
      </c>
      <c r="C22" s="66" t="str">
        <f>'Wettkampf 1'!C22</f>
        <v>Sögel 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Bode Hans Hermann</v>
      </c>
      <c r="C23" s="66" t="str">
        <f>'Wettkampf 1'!C23</f>
        <v>Sögel 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Scholl Bruno</v>
      </c>
      <c r="C24" s="66" t="str">
        <f>'Wettkampf 1'!C24</f>
        <v>Sögel 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Barnowski Paul</v>
      </c>
      <c r="C25" s="66" t="str">
        <f>'Wettkampf 1'!C25</f>
        <v>Sögel 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Sögel 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Sögel 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Schütze 19</v>
      </c>
      <c r="C28" s="66" t="str">
        <f>'Wettkampf 1'!C28</f>
        <v>Verein IV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Schütze 20</v>
      </c>
      <c r="C29" s="66" t="str">
        <f>'Wettkampf 1'!C29</f>
        <v>Verein IV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Schütze 21</v>
      </c>
      <c r="C30" s="66" t="str">
        <f>'Wettkampf 1'!C30</f>
        <v>Verein IV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Schütze 22</v>
      </c>
      <c r="C31" s="66" t="str">
        <f>'Wettkampf 1'!C31</f>
        <v>Verein IV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Verein IV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Verein IV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Schütze 25</v>
      </c>
      <c r="C34" s="66" t="str">
        <f>'Wettkampf 1'!C34</f>
        <v>Verein V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Schütze 26</v>
      </c>
      <c r="C35" s="66" t="str">
        <f>'Wettkampf 1'!C35</f>
        <v>Verein V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Schütze 27</v>
      </c>
      <c r="C36" s="66" t="str">
        <f>'Wettkampf 1'!C36</f>
        <v>Verein V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Schütze 28</v>
      </c>
      <c r="C37" s="66" t="str">
        <f>'Wettkampf 1'!C37</f>
        <v>Verein V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Verein V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Verein V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ref="X40:X44" si="17">U40+V40+W40</f>
        <v>0</v>
      </c>
      <c r="Y40" s="70">
        <f t="shared" ref="Y40:Y44" si="18">IF(X40=D40,1,0)</f>
        <v>1</v>
      </c>
      <c r="Z40" s="70">
        <f t="shared" ref="Z40:Z44" si="19">IF(X40=0,0,1)</f>
        <v>0</v>
      </c>
      <c r="AA40" s="71" t="str">
        <f t="shared" ref="AA40:AA44" si="20">IF(Y40+Z40=2,"Korrekt","")</f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7"/>
        <v>0</v>
      </c>
      <c r="Y41" s="70">
        <f t="shared" si="18"/>
        <v>1</v>
      </c>
      <c r="Z41" s="70">
        <f t="shared" si="19"/>
        <v>0</v>
      </c>
      <c r="AA41" s="71" t="str">
        <f t="shared" si="20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7"/>
        <v>0</v>
      </c>
      <c r="Y42" s="70">
        <f t="shared" si="18"/>
        <v>1</v>
      </c>
      <c r="Z42" s="70">
        <f t="shared" si="19"/>
        <v>0</v>
      </c>
      <c r="AA42" s="71" t="str">
        <f t="shared" si="20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7"/>
        <v>0</v>
      </c>
      <c r="Y43" s="70">
        <f t="shared" si="18"/>
        <v>1</v>
      </c>
      <c r="Z43" s="70">
        <f t="shared" si="19"/>
        <v>0</v>
      </c>
      <c r="AA43" s="71" t="str">
        <f t="shared" si="20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7"/>
        <v>0</v>
      </c>
      <c r="Y44" s="70">
        <f t="shared" si="18"/>
        <v>1</v>
      </c>
      <c r="Z44" s="70">
        <f t="shared" si="19"/>
        <v>0</v>
      </c>
      <c r="AA44" s="71" t="str">
        <f t="shared" si="20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ref="X45" si="21">U45+V45+W45</f>
        <v>0</v>
      </c>
      <c r="Y45" s="70">
        <f t="shared" ref="Y45" si="22">IF(X45=D45,1,0)</f>
        <v>1</v>
      </c>
      <c r="Z45" s="70">
        <f t="shared" ref="Z45" si="23">IF(X45=0,0,1)</f>
        <v>0</v>
      </c>
      <c r="AA45" s="71" t="str">
        <f t="shared" ref="AA45" si="24">IF(Y45+Z45=2,"Korrekt","")</f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63</v>
      </c>
    </row>
  </sheetData>
  <sheetProtection sheet="1" objects="1" scenarios="1"/>
  <protectedRanges>
    <protectedRange sqref="W7:X7" name="Bereich4"/>
    <protectedRange sqref="W5:X6" name="Bereich3"/>
    <protectedRange sqref="D10:E45" name="Bereich1"/>
    <protectedRange sqref="U10:W45" name="Bereich2"/>
  </protectedRanges>
  <mergeCells count="6">
    <mergeCell ref="U9:X9"/>
    <mergeCell ref="W6:X6"/>
    <mergeCell ref="W1:X1"/>
    <mergeCell ref="W2:X2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200-000000000000}">
      <formula1>NOT(ISBLANK($W$7))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>
    <pageSetUpPr fitToPage="1"/>
  </sheetPr>
  <dimension ref="A1:AC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71" t="str">
        <f>Übersicht!F4</f>
        <v>Sögel</v>
      </c>
      <c r="X1" s="171"/>
    </row>
    <row r="2" spans="1:29" x14ac:dyDescent="0.3">
      <c r="A2" s="106">
        <v>1</v>
      </c>
      <c r="B2" s="64" t="str">
        <f>'Wettkampf 1'!B2</f>
        <v>Eisten I</v>
      </c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2" t="str">
        <f>Übersicht!F3</f>
        <v>05.10.25</v>
      </c>
      <c r="X2" s="171"/>
    </row>
    <row r="3" spans="1:29" x14ac:dyDescent="0.3">
      <c r="A3" s="106">
        <v>2</v>
      </c>
      <c r="B3" s="64" t="str">
        <f>'Wettkampf 1'!B3</f>
        <v>Werlte I</v>
      </c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9" x14ac:dyDescent="0.3">
      <c r="A4" s="106">
        <v>3</v>
      </c>
      <c r="B4" s="64" t="str">
        <f>'Wettkampf 1'!B4</f>
        <v>Sögel I</v>
      </c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Verein IV</v>
      </c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6"/>
      <c r="X5" s="167"/>
      <c r="Y5" s="76"/>
    </row>
    <row r="6" spans="1:29" x14ac:dyDescent="0.3">
      <c r="A6" s="106">
        <v>5</v>
      </c>
      <c r="B6" s="64" t="str">
        <f>'Wettkampf 1'!B6</f>
        <v>Verein V</v>
      </c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70"/>
      <c r="X6" s="170"/>
      <c r="Y6" s="76"/>
    </row>
    <row r="7" spans="1:29" x14ac:dyDescent="0.3">
      <c r="A7" s="106">
        <v>6</v>
      </c>
      <c r="B7" s="64" t="str">
        <f>'Wettkampf 1'!B7</f>
        <v>Verein VI</v>
      </c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55</v>
      </c>
      <c r="W7" s="173" t="s">
        <v>64</v>
      </c>
      <c r="X7" s="174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3" t="s">
        <v>32</v>
      </c>
      <c r="V9" s="164"/>
      <c r="W9" s="164"/>
      <c r="X9" s="165"/>
    </row>
    <row r="10" spans="1:29" ht="12.9" customHeight="1" x14ac:dyDescent="0.3">
      <c r="A10" s="106">
        <v>1</v>
      </c>
      <c r="B10" s="66" t="str">
        <f>'Wettkampf 1'!B10</f>
        <v>Baalmann Werner</v>
      </c>
      <c r="C10" s="66" t="str">
        <f>'Wettkampf 1'!C10</f>
        <v>Eisten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Büter Wilhelm</v>
      </c>
      <c r="C11" s="66" t="str">
        <f>'Wettkampf 1'!C11</f>
        <v>Eisten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" customHeight="1" x14ac:dyDescent="0.3">
      <c r="A12" s="106">
        <v>3</v>
      </c>
      <c r="B12" s="66" t="str">
        <f>'Wettkampf 1'!B12</f>
        <v>Ostermann Franz</v>
      </c>
      <c r="C12" s="66" t="str">
        <f>'Wettkampf 1'!C12</f>
        <v>Eisten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6">
        <v>4</v>
      </c>
      <c r="B13" s="66" t="str">
        <f>'Wettkampf 1'!B13</f>
        <v>Schute Helmut</v>
      </c>
      <c r="C13" s="66" t="str">
        <f>'Wettkampf 1'!C13</f>
        <v>Eisten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>Eisten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Eisten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Broermann Carl</v>
      </c>
      <c r="C16" s="66" t="str">
        <f>'Wettkampf 1'!C16</f>
        <v>Werlte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Köbbe Gerd</v>
      </c>
      <c r="C17" s="66" t="str">
        <f>'Wettkampf 1'!C17</f>
        <v>Werlte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Staggenborg Hans</v>
      </c>
      <c r="C18" s="66" t="str">
        <f>'Wettkampf 1'!C18</f>
        <v>Werlte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Abeln Bernd</v>
      </c>
      <c r="C19" s="66" t="str">
        <f>'Wettkampf 1'!C19</f>
        <v>Werlte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Niermann Hans</v>
      </c>
      <c r="C20" s="66" t="str">
        <f>'Wettkampf 1'!C20</f>
        <v>Werlte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Werlte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van der Lugt Dirk Jan</v>
      </c>
      <c r="C22" s="66" t="str">
        <f>'Wettkampf 1'!C22</f>
        <v>Sögel 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Bode Hans Hermann</v>
      </c>
      <c r="C23" s="66" t="str">
        <f>'Wettkampf 1'!C23</f>
        <v>Sögel 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Scholl Bruno</v>
      </c>
      <c r="C24" s="66" t="str">
        <f>'Wettkampf 1'!C24</f>
        <v>Sögel 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Barnowski Paul</v>
      </c>
      <c r="C25" s="66" t="str">
        <f>'Wettkampf 1'!C25</f>
        <v>Sögel 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Sögel 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Sögel 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Schütze 19</v>
      </c>
      <c r="C28" s="66" t="str">
        <f>'Wettkampf 1'!C28</f>
        <v>Verein IV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Schütze 20</v>
      </c>
      <c r="C29" s="66" t="str">
        <f>'Wettkampf 1'!C29</f>
        <v>Verein IV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Schütze 21</v>
      </c>
      <c r="C30" s="66" t="str">
        <f>'Wettkampf 1'!C30</f>
        <v>Verein IV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Schütze 22</v>
      </c>
      <c r="C31" s="66" t="str">
        <f>'Wettkampf 1'!C31</f>
        <v>Verein IV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Verein IV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Verein IV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Schütze 25</v>
      </c>
      <c r="C34" s="66" t="str">
        <f>'Wettkampf 1'!C34</f>
        <v>Verein V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Schütze 26</v>
      </c>
      <c r="C35" s="66" t="str">
        <f>'Wettkampf 1'!C35</f>
        <v>Verein V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Schütze 27</v>
      </c>
      <c r="C36" s="66" t="str">
        <f>'Wettkampf 1'!C36</f>
        <v>Verein V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Schütze 28</v>
      </c>
      <c r="C37" s="66" t="str">
        <f>'Wettkampf 1'!C37</f>
        <v>Verein V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Verein V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Verein V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63</v>
      </c>
    </row>
  </sheetData>
  <sheetProtection sheet="1" objects="1" scenarios="1"/>
  <protectedRanges>
    <protectedRange sqref="W7:X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6:X6"/>
    <mergeCell ref="W1:X1"/>
    <mergeCell ref="W2:X2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3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5">
    <pageSetUpPr fitToPage="1"/>
  </sheetPr>
  <dimension ref="A1:AC47"/>
  <sheetViews>
    <sheetView topLeftCell="A3"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71" t="str">
        <f>Übersicht!G4</f>
        <v xml:space="preserve">Werlte </v>
      </c>
      <c r="X1" s="171"/>
    </row>
    <row r="2" spans="1:29" x14ac:dyDescent="0.3">
      <c r="A2" s="106">
        <v>1</v>
      </c>
      <c r="B2" s="64" t="str">
        <f>'Wettkampf 1'!B2</f>
        <v>Eisten I</v>
      </c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2" t="str">
        <f>Übersicht!G3</f>
        <v>19.10.25</v>
      </c>
      <c r="X2" s="171"/>
    </row>
    <row r="3" spans="1:29" x14ac:dyDescent="0.3">
      <c r="A3" s="106">
        <v>2</v>
      </c>
      <c r="B3" s="64" t="str">
        <f>'Wettkampf 1'!B3</f>
        <v>Werlte I</v>
      </c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9" x14ac:dyDescent="0.3">
      <c r="A4" s="106">
        <v>3</v>
      </c>
      <c r="B4" s="64" t="str">
        <f>'Wettkampf 1'!B4</f>
        <v>Sögel I</v>
      </c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Verein IV</v>
      </c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6"/>
      <c r="X5" s="167"/>
      <c r="Y5" s="76"/>
    </row>
    <row r="6" spans="1:29" x14ac:dyDescent="0.3">
      <c r="A6" s="106">
        <v>5</v>
      </c>
      <c r="B6" s="64" t="str">
        <f>'Wettkampf 1'!B6</f>
        <v>Verein V</v>
      </c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70"/>
      <c r="X6" s="170"/>
      <c r="Y6" s="76"/>
    </row>
    <row r="7" spans="1:29" x14ac:dyDescent="0.3">
      <c r="A7" s="106">
        <v>6</v>
      </c>
      <c r="B7" s="64" t="str">
        <f>'Wettkampf 1'!B7</f>
        <v>Verein VI</v>
      </c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55</v>
      </c>
      <c r="W7" s="173" t="s">
        <v>64</v>
      </c>
      <c r="X7" s="174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3" t="s">
        <v>32</v>
      </c>
      <c r="V9" s="164"/>
      <c r="W9" s="164"/>
      <c r="X9" s="165"/>
    </row>
    <row r="10" spans="1:29" ht="12.9" customHeight="1" x14ac:dyDescent="0.3">
      <c r="A10" s="106">
        <v>1</v>
      </c>
      <c r="B10" s="66" t="str">
        <f>'Wettkampf 1'!B10</f>
        <v>Baalmann Werner</v>
      </c>
      <c r="C10" s="66" t="str">
        <f>'Wettkampf 1'!C10</f>
        <v>Eisten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Büter Wilhelm</v>
      </c>
      <c r="C11" s="66" t="str">
        <f>'Wettkampf 1'!C11</f>
        <v>Eisten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" customHeight="1" x14ac:dyDescent="0.3">
      <c r="A12" s="106">
        <v>3</v>
      </c>
      <c r="B12" s="66" t="str">
        <f>'Wettkampf 1'!B12</f>
        <v>Ostermann Franz</v>
      </c>
      <c r="C12" s="66" t="str">
        <f>'Wettkampf 1'!C12</f>
        <v>Eisten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6">
        <v>4</v>
      </c>
      <c r="B13" s="66" t="str">
        <f>'Wettkampf 1'!B13</f>
        <v>Schute Helmut</v>
      </c>
      <c r="C13" s="66" t="str">
        <f>'Wettkampf 1'!C13</f>
        <v>Eisten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>Eisten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Eisten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Broermann Carl</v>
      </c>
      <c r="C16" s="66" t="str">
        <f>'Wettkampf 1'!C16</f>
        <v>Werlte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Köbbe Gerd</v>
      </c>
      <c r="C17" s="66" t="str">
        <f>'Wettkampf 1'!C17</f>
        <v>Werlte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Staggenborg Hans</v>
      </c>
      <c r="C18" s="66" t="str">
        <f>'Wettkampf 1'!C18</f>
        <v>Werlte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Abeln Bernd</v>
      </c>
      <c r="C19" s="66" t="str">
        <f>'Wettkampf 1'!C19</f>
        <v>Werlte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Niermann Hans</v>
      </c>
      <c r="C20" s="66" t="str">
        <f>'Wettkampf 1'!C20</f>
        <v>Werlte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Werlte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van der Lugt Dirk Jan</v>
      </c>
      <c r="C22" s="66" t="str">
        <f>'Wettkampf 1'!C22</f>
        <v>Sögel 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Bode Hans Hermann</v>
      </c>
      <c r="C23" s="66" t="str">
        <f>'Wettkampf 1'!C23</f>
        <v>Sögel 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Scholl Bruno</v>
      </c>
      <c r="C24" s="66" t="str">
        <f>'Wettkampf 1'!C24</f>
        <v>Sögel 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Barnowski Paul</v>
      </c>
      <c r="C25" s="66" t="str">
        <f>'Wettkampf 1'!C25</f>
        <v>Sögel 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Sögel 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Sögel 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Schütze 19</v>
      </c>
      <c r="C28" s="66" t="str">
        <f>'Wettkampf 1'!C28</f>
        <v>Verein IV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Schütze 20</v>
      </c>
      <c r="C29" s="66" t="str">
        <f>'Wettkampf 1'!C29</f>
        <v>Verein IV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Schütze 21</v>
      </c>
      <c r="C30" s="66" t="str">
        <f>'Wettkampf 1'!C30</f>
        <v>Verein IV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Schütze 22</v>
      </c>
      <c r="C31" s="66" t="str">
        <f>'Wettkampf 1'!C31</f>
        <v>Verein IV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Verein IV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Verein IV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Schütze 25</v>
      </c>
      <c r="C34" s="66" t="str">
        <f>'Wettkampf 1'!C34</f>
        <v>Verein V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Schütze 26</v>
      </c>
      <c r="C35" s="66" t="str">
        <f>'Wettkampf 1'!C35</f>
        <v>Verein V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Schütze 27</v>
      </c>
      <c r="C36" s="66" t="str">
        <f>'Wettkampf 1'!C36</f>
        <v>Verein V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Schütze 28</v>
      </c>
      <c r="C37" s="66" t="str">
        <f>'Wettkampf 1'!C37</f>
        <v>Verein V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Verein V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Verein V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63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6:X6"/>
    <mergeCell ref="W1:X1"/>
    <mergeCell ref="W2:X2"/>
    <mergeCell ref="W5:X5"/>
    <mergeCell ref="W7:X7"/>
  </mergeCells>
  <dataValidations count="2">
    <dataValidation type="custom" allowBlank="1" showInputMessage="1" showErrorMessage="1" errorTitle="Achtung!" error="Bitte zuerst die Standaufsicht eintragen" sqref="U10:W10" xr:uid="{00000000-0002-0000-0400-000000000000}">
      <formula1>NOT(ISBLANK($W$7))</formula1>
    </dataValidation>
    <dataValidation type="custom" showInputMessage="1" showErrorMessage="1" errorTitle="Achtung!" error="Bitte vorher die Standaufsicht eintragen! (weiter mit &quot;Abbrechen&quot;)" sqref="D10:D45" xr:uid="{00000000-0002-0000-0400-000001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6">
    <pageSetUpPr fitToPage="1"/>
  </sheetPr>
  <dimension ref="A1:AC47"/>
  <sheetViews>
    <sheetView topLeftCell="A3"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71" t="str">
        <f>Übersicht!H4</f>
        <v>Sögel</v>
      </c>
      <c r="X1" s="171"/>
    </row>
    <row r="2" spans="1:29" x14ac:dyDescent="0.3">
      <c r="A2" s="106">
        <v>1</v>
      </c>
      <c r="B2" s="64" t="str">
        <f>'Wettkampf 1'!B2</f>
        <v>Eisten I</v>
      </c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2" t="str">
        <f>Übersicht!H3</f>
        <v>02.11.25</v>
      </c>
      <c r="X2" s="171"/>
    </row>
    <row r="3" spans="1:29" x14ac:dyDescent="0.3">
      <c r="A3" s="106">
        <v>2</v>
      </c>
      <c r="B3" s="64" t="str">
        <f>'Wettkampf 1'!B3</f>
        <v>Werlte I</v>
      </c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9" x14ac:dyDescent="0.3">
      <c r="A4" s="106">
        <v>3</v>
      </c>
      <c r="B4" s="64" t="str">
        <f>'Wettkampf 1'!B4</f>
        <v>Sögel I</v>
      </c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Verein IV</v>
      </c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6"/>
      <c r="X5" s="167"/>
      <c r="Y5" s="76"/>
    </row>
    <row r="6" spans="1:29" x14ac:dyDescent="0.3">
      <c r="A6" s="106">
        <v>5</v>
      </c>
      <c r="B6" s="64" t="str">
        <f>'Wettkampf 1'!B6</f>
        <v>Verein V</v>
      </c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70"/>
      <c r="X6" s="170"/>
      <c r="Y6" s="76"/>
    </row>
    <row r="7" spans="1:29" x14ac:dyDescent="0.3">
      <c r="A7" s="106">
        <v>6</v>
      </c>
      <c r="B7" s="64" t="str">
        <f>'Wettkampf 1'!B7</f>
        <v>Verein VI</v>
      </c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55</v>
      </c>
      <c r="W7" s="173" t="s">
        <v>64</v>
      </c>
      <c r="X7" s="174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3" t="s">
        <v>32</v>
      </c>
      <c r="V9" s="164"/>
      <c r="W9" s="164"/>
      <c r="X9" s="165"/>
    </row>
    <row r="10" spans="1:29" ht="12.9" customHeight="1" x14ac:dyDescent="0.3">
      <c r="A10" s="106">
        <v>1</v>
      </c>
      <c r="B10" s="66" t="str">
        <f>'Wettkampf 1'!B10</f>
        <v>Baalmann Werner</v>
      </c>
      <c r="C10" s="66" t="str">
        <f>'Wettkampf 1'!C10</f>
        <v>Eisten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Büter Wilhelm</v>
      </c>
      <c r="C11" s="66" t="str">
        <f>'Wettkampf 1'!C11</f>
        <v>Eisten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" customHeight="1" x14ac:dyDescent="0.3">
      <c r="A12" s="106">
        <v>3</v>
      </c>
      <c r="B12" s="66" t="str">
        <f>'Wettkampf 1'!B12</f>
        <v>Ostermann Franz</v>
      </c>
      <c r="C12" s="66" t="str">
        <f>'Wettkampf 1'!C12</f>
        <v>Eisten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6">
        <v>4</v>
      </c>
      <c r="B13" s="66" t="str">
        <f>'Wettkampf 1'!B13</f>
        <v>Schute Helmut</v>
      </c>
      <c r="C13" s="66" t="str">
        <f>'Wettkampf 1'!C13</f>
        <v>Eisten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>Eisten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Eisten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Broermann Carl</v>
      </c>
      <c r="C16" s="66" t="str">
        <f>'Wettkampf 1'!C16</f>
        <v>Werlte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Köbbe Gerd</v>
      </c>
      <c r="C17" s="66" t="str">
        <f>'Wettkampf 1'!C17</f>
        <v>Werlte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Staggenborg Hans</v>
      </c>
      <c r="C18" s="66" t="str">
        <f>'Wettkampf 1'!C18</f>
        <v>Werlte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Abeln Bernd</v>
      </c>
      <c r="C19" s="66" t="str">
        <f>'Wettkampf 1'!C19</f>
        <v>Werlte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Niermann Hans</v>
      </c>
      <c r="C20" s="66" t="str">
        <f>'Wettkampf 1'!C20</f>
        <v>Werlte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Werlte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van der Lugt Dirk Jan</v>
      </c>
      <c r="C22" s="66" t="str">
        <f>'Wettkampf 1'!C22</f>
        <v>Sögel 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Bode Hans Hermann</v>
      </c>
      <c r="C23" s="66" t="str">
        <f>'Wettkampf 1'!C23</f>
        <v>Sögel 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Scholl Bruno</v>
      </c>
      <c r="C24" s="66" t="str">
        <f>'Wettkampf 1'!C24</f>
        <v>Sögel 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Barnowski Paul</v>
      </c>
      <c r="C25" s="66" t="str">
        <f>'Wettkampf 1'!C25</f>
        <v>Sögel 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Sögel 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Sögel 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Schütze 19</v>
      </c>
      <c r="C28" s="66" t="str">
        <f>'Wettkampf 1'!C28</f>
        <v>Verein IV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Schütze 20</v>
      </c>
      <c r="C29" s="66" t="str">
        <f>'Wettkampf 1'!C29</f>
        <v>Verein IV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Schütze 21</v>
      </c>
      <c r="C30" s="66" t="str">
        <f>'Wettkampf 1'!C30</f>
        <v>Verein IV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Schütze 22</v>
      </c>
      <c r="C31" s="66" t="str">
        <f>'Wettkampf 1'!C31</f>
        <v>Verein IV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Verein IV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Verein IV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Schütze 25</v>
      </c>
      <c r="C34" s="66" t="str">
        <f>'Wettkampf 1'!C34</f>
        <v>Verein V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Schütze 26</v>
      </c>
      <c r="C35" s="66" t="str">
        <f>'Wettkampf 1'!C35</f>
        <v>Verein V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Schütze 27</v>
      </c>
      <c r="C36" s="66" t="str">
        <f>'Wettkampf 1'!C36</f>
        <v>Verein V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Schütze 28</v>
      </c>
      <c r="C37" s="66" t="str">
        <f>'Wettkampf 1'!C37</f>
        <v>Verein V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Verein V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Verein V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63</v>
      </c>
    </row>
  </sheetData>
  <sheetProtection sheet="1" objects="1" scenarios="1"/>
  <protectedRanges>
    <protectedRange sqref="W7" name="Bereich7"/>
    <protectedRange sqref="W5:X6" name="Bereich5"/>
    <protectedRange sqref="D40:E45" name="Bereich1_2"/>
    <protectedRange sqref="U40:W45" name="Bereich2_2"/>
    <protectedRange sqref="D10:E39" name="Bereich1"/>
    <protectedRange sqref="U10:W39" name="Bereich2"/>
    <protectedRange sqref="W5:X6" name="Bereich6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5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7">
    <pageSetUpPr fitToPage="1"/>
  </sheetPr>
  <dimension ref="A1:AB47"/>
  <sheetViews>
    <sheetView zoomScaleNormal="100"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108"/>
      <c r="D1" s="73" t="s">
        <v>8</v>
      </c>
      <c r="V1" s="107" t="s">
        <v>46</v>
      </c>
      <c r="W1" s="171" t="str">
        <f>Übersicht!I4</f>
        <v>Eisten</v>
      </c>
      <c r="X1" s="171"/>
    </row>
    <row r="2" spans="1:27" x14ac:dyDescent="0.3">
      <c r="A2" s="106">
        <v>1</v>
      </c>
      <c r="B2" s="64" t="str">
        <f>'Wettkampf 1'!B2</f>
        <v>Eisten I</v>
      </c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2" t="str">
        <f>Übersicht!I3</f>
        <v>30.11.25</v>
      </c>
      <c r="X2" s="171"/>
    </row>
    <row r="3" spans="1:27" x14ac:dyDescent="0.3">
      <c r="A3" s="106">
        <v>2</v>
      </c>
      <c r="B3" s="64" t="str">
        <f>'Wettkampf 1'!B3</f>
        <v>Werlte I</v>
      </c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Sögel I</v>
      </c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Verein IV</v>
      </c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6"/>
      <c r="X5" s="167"/>
      <c r="Y5" s="76"/>
    </row>
    <row r="6" spans="1:27" x14ac:dyDescent="0.3">
      <c r="A6" s="106">
        <v>5</v>
      </c>
      <c r="B6" s="64" t="str">
        <f>'Wettkampf 1'!B6</f>
        <v>Verein V</v>
      </c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70"/>
      <c r="X6" s="170"/>
      <c r="Y6" s="76"/>
    </row>
    <row r="7" spans="1:27" x14ac:dyDescent="0.3">
      <c r="A7" s="106">
        <v>6</v>
      </c>
      <c r="B7" s="64" t="str">
        <f>'Wettkampf 1'!B7</f>
        <v>Verein VI</v>
      </c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55</v>
      </c>
      <c r="W7" s="173" t="s">
        <v>64</v>
      </c>
      <c r="X7" s="174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3" t="s">
        <v>32</v>
      </c>
      <c r="V9" s="164"/>
      <c r="W9" s="164"/>
      <c r="X9" s="165"/>
    </row>
    <row r="10" spans="1:27" ht="12.9" customHeight="1" x14ac:dyDescent="0.3">
      <c r="A10" s="106">
        <v>1</v>
      </c>
      <c r="B10" s="66" t="str">
        <f>'Wettkampf 1'!B10</f>
        <v>Baalmann Werner</v>
      </c>
      <c r="C10" s="66" t="str">
        <f>'Wettkampf 1'!C10</f>
        <v>Eisten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Büter Wilhelm</v>
      </c>
      <c r="C11" s="66" t="str">
        <f>'Wettkampf 1'!C11</f>
        <v>Eisten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Ostermann Franz</v>
      </c>
      <c r="C12" s="66" t="str">
        <f>'Wettkampf 1'!C12</f>
        <v>Eisten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Schute Helmut</v>
      </c>
      <c r="C13" s="66" t="str">
        <f>'Wettkampf 1'!C13</f>
        <v>Eisten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>Eisten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Eisten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Broermann Carl</v>
      </c>
      <c r="C16" s="66" t="str">
        <f>'Wettkampf 1'!C16</f>
        <v>Werlte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Köbbe Gerd</v>
      </c>
      <c r="C17" s="66" t="str">
        <f>'Wettkampf 1'!C17</f>
        <v>Werlte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Staggenborg Hans</v>
      </c>
      <c r="C18" s="66" t="str">
        <f>'Wettkampf 1'!C18</f>
        <v>Werlte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Abeln Bernd</v>
      </c>
      <c r="C19" s="66" t="str">
        <f>'Wettkampf 1'!C19</f>
        <v>Werlte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Niermann Hans</v>
      </c>
      <c r="C20" s="66" t="str">
        <f>'Wettkampf 1'!C20</f>
        <v>Werlte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Werlte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van der Lugt Dirk Jan</v>
      </c>
      <c r="C22" s="66" t="str">
        <f>'Wettkampf 1'!C22</f>
        <v>Sögel 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Bode Hans Hermann</v>
      </c>
      <c r="C23" s="66" t="str">
        <f>'Wettkampf 1'!C23</f>
        <v>Sögel 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Scholl Bruno</v>
      </c>
      <c r="C24" s="66" t="str">
        <f>'Wettkampf 1'!C24</f>
        <v>Sögel 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Barnowski Paul</v>
      </c>
      <c r="C25" s="66" t="str">
        <f>'Wettkampf 1'!C25</f>
        <v>Sögel 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Sögel 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Sögel 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Schütze 19</v>
      </c>
      <c r="C28" s="66" t="str">
        <f>'Wettkampf 1'!C28</f>
        <v>Verein IV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Schütze 20</v>
      </c>
      <c r="C29" s="66" t="str">
        <f>'Wettkampf 1'!C29</f>
        <v>Verein IV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Schütze 21</v>
      </c>
      <c r="C30" s="66" t="str">
        <f>'Wettkampf 1'!C30</f>
        <v>Verein IV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Schütze 22</v>
      </c>
      <c r="C31" s="66" t="str">
        <f>'Wettkampf 1'!C31</f>
        <v>Verein IV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Verein IV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Verein IV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Schütze 25</v>
      </c>
      <c r="C34" s="66" t="str">
        <f>'Wettkampf 1'!C34</f>
        <v>Verein V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Schütze 26</v>
      </c>
      <c r="C35" s="66" t="str">
        <f>'Wettkampf 1'!C35</f>
        <v>Verein V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Schütze 27</v>
      </c>
      <c r="C36" s="66" t="str">
        <f>'Wettkampf 1'!C36</f>
        <v>Verein V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Schütze 28</v>
      </c>
      <c r="C37" s="66" t="str">
        <f>'Wettkampf 1'!C37</f>
        <v>Verein V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Verein V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Verein V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63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2">
    <dataValidation type="custom" showInputMessage="1" showErrorMessage="1" errorTitle="Achtung!" error="Es ist noch keine Standaufsicht eingetragen. (Weiter mit Abbrechen)" sqref="U10:W10" xr:uid="{00000000-0002-0000-0600-000000000000}">
      <formula1>NOT(ISBLANK($W$7))</formula1>
    </dataValidation>
    <dataValidation type="custom" showInputMessage="1" showErrorMessage="1" errorTitle="Achtung!" error="Bitte vorher die Standaufsicht eintragen! (weiter mit &quot;Abbrechen&quot;)" sqref="D10:D45" xr:uid="{00000000-0002-0000-0600-000001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8">
    <pageSetUpPr fitToPage="1"/>
  </sheetPr>
  <dimension ref="A1:AB47"/>
  <sheetViews>
    <sheetView zoomScaleNormal="100" workbookViewId="0">
      <selection activeCell="T23" sqref="T23"/>
    </sheetView>
  </sheetViews>
  <sheetFormatPr baseColWidth="10" defaultColWidth="22" defaultRowHeight="15.6" x14ac:dyDescent="0.3"/>
  <cols>
    <col min="1" max="1" width="4.4414062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71" t="str">
        <f>Übersicht!L4</f>
        <v>Eisten</v>
      </c>
      <c r="X1" s="171"/>
    </row>
    <row r="2" spans="1:27" x14ac:dyDescent="0.3">
      <c r="A2" s="106">
        <v>1</v>
      </c>
      <c r="B2" s="64" t="str">
        <f>'Wettkampf 1'!B2</f>
        <v>Eisten 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2" t="str">
        <f>Übersicht!L3</f>
        <v>18.01.26</v>
      </c>
      <c r="X2" s="171"/>
    </row>
    <row r="3" spans="1:27" x14ac:dyDescent="0.3">
      <c r="A3" s="106">
        <v>2</v>
      </c>
      <c r="B3" s="64" t="str">
        <f>'Wettkampf 1'!B3</f>
        <v>Werlte 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Sögel 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Verein IV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6"/>
      <c r="X5" s="167"/>
      <c r="Y5" s="76"/>
    </row>
    <row r="6" spans="1:27" x14ac:dyDescent="0.3">
      <c r="A6" s="106">
        <v>5</v>
      </c>
      <c r="B6" s="64" t="str">
        <f>'Wettkampf 1'!B6</f>
        <v>Verein V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70"/>
      <c r="X6" s="170"/>
      <c r="Y6" s="76"/>
    </row>
    <row r="7" spans="1:27" x14ac:dyDescent="0.3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55</v>
      </c>
      <c r="W7" s="173" t="s">
        <v>64</v>
      </c>
      <c r="X7" s="174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3" t="s">
        <v>32</v>
      </c>
      <c r="V9" s="164"/>
      <c r="W9" s="164"/>
      <c r="X9" s="165"/>
    </row>
    <row r="10" spans="1:27" ht="12.9" customHeight="1" x14ac:dyDescent="0.3">
      <c r="A10" s="106">
        <v>1</v>
      </c>
      <c r="B10" s="66" t="str">
        <f>'Wettkampf 1'!B10</f>
        <v>Baalmann Werner</v>
      </c>
      <c r="C10" s="66" t="str">
        <f>'Wettkampf 1'!C10</f>
        <v>Eisten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Büter Wilhelm</v>
      </c>
      <c r="C11" s="66" t="str">
        <f>'Wettkampf 1'!C11</f>
        <v>Eisten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Ostermann Franz</v>
      </c>
      <c r="C12" s="66" t="str">
        <f>'Wettkampf 1'!C12</f>
        <v>Eisten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Schute Helmut</v>
      </c>
      <c r="C13" s="66" t="str">
        <f>'Wettkampf 1'!C13</f>
        <v>Eisten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>Eisten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Eisten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Broermann Carl</v>
      </c>
      <c r="C16" s="66" t="str">
        <f>'Wettkampf 1'!C16</f>
        <v>Werlte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Köbbe Gerd</v>
      </c>
      <c r="C17" s="66" t="str">
        <f>'Wettkampf 1'!C17</f>
        <v>Werlte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Staggenborg Hans</v>
      </c>
      <c r="C18" s="66" t="str">
        <f>'Wettkampf 1'!C18</f>
        <v>Werlte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Abeln Bernd</v>
      </c>
      <c r="C19" s="66" t="str">
        <f>'Wettkampf 1'!C19</f>
        <v>Werlte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Niermann Hans</v>
      </c>
      <c r="C20" s="66" t="str">
        <f>'Wettkampf 1'!C20</f>
        <v>Werlte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Werlte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van der Lugt Dirk Jan</v>
      </c>
      <c r="C22" s="66" t="str">
        <f>'Wettkampf 1'!C22</f>
        <v>Sögel 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Bode Hans Hermann</v>
      </c>
      <c r="C23" s="66" t="str">
        <f>'Wettkampf 1'!C23</f>
        <v>Sögel 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Scholl Bruno</v>
      </c>
      <c r="C24" s="66" t="str">
        <f>'Wettkampf 1'!C24</f>
        <v>Sögel 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Barnowski Paul</v>
      </c>
      <c r="C25" s="66" t="str">
        <f>'Wettkampf 1'!C25</f>
        <v>Sögel 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Sögel 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Sögel 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Schütze 19</v>
      </c>
      <c r="C28" s="66" t="str">
        <f>'Wettkampf 1'!C28</f>
        <v>Verein IV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Schütze 20</v>
      </c>
      <c r="C29" s="66" t="str">
        <f>'Wettkampf 1'!C29</f>
        <v>Verein IV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Schütze 21</v>
      </c>
      <c r="C30" s="66" t="str">
        <f>'Wettkampf 1'!C30</f>
        <v>Verein IV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Schütze 22</v>
      </c>
      <c r="C31" s="66" t="str">
        <f>'Wettkampf 1'!C31</f>
        <v>Verein IV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Verein IV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Verein IV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Schütze 25</v>
      </c>
      <c r="C34" s="66" t="str">
        <f>'Wettkampf 1'!C34</f>
        <v>Verein V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Schütze 26</v>
      </c>
      <c r="C35" s="66" t="str">
        <f>'Wettkampf 1'!C35</f>
        <v>Verein V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Schütze 27</v>
      </c>
      <c r="C36" s="66" t="str">
        <f>'Wettkampf 1'!C36</f>
        <v>Verein V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Schütze 28</v>
      </c>
      <c r="C37" s="66" t="str">
        <f>'Wettkampf 1'!C37</f>
        <v>Verein V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Verein V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Verein V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63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7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9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14.33203125" style="69" hidden="1" customWidth="1"/>
    <col min="8" max="8" width="2.33203125" style="69" hidden="1" customWidth="1"/>
    <col min="9" max="9" width="14.33203125" style="69" hidden="1" customWidth="1"/>
    <col min="10" max="10" width="2.33203125" style="69" hidden="1" customWidth="1"/>
    <col min="11" max="11" width="14.3320312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14.33203125" style="69" hidden="1" customWidth="1"/>
    <col min="16" max="16" width="2.33203125" style="69" hidden="1" customWidth="1"/>
    <col min="17" max="17" width="14.332031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71" t="str">
        <f>Übersicht!M4</f>
        <v>Werlte</v>
      </c>
      <c r="X1" s="171"/>
    </row>
    <row r="2" spans="1:27" x14ac:dyDescent="0.3">
      <c r="A2" s="106">
        <v>1</v>
      </c>
      <c r="B2" s="64" t="str">
        <f>'Wettkampf 1'!B2</f>
        <v>Eisten 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2" t="str">
        <f>Übersicht!M3</f>
        <v>01.02.26</v>
      </c>
      <c r="X2" s="171"/>
    </row>
    <row r="3" spans="1:27" x14ac:dyDescent="0.3">
      <c r="A3" s="106">
        <v>2</v>
      </c>
      <c r="B3" s="64" t="str">
        <f>'Wettkampf 1'!B3</f>
        <v>Werlte 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Sögel 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Verein IV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6"/>
      <c r="X5" s="167"/>
      <c r="Y5" s="76"/>
    </row>
    <row r="6" spans="1:27" x14ac:dyDescent="0.3">
      <c r="A6" s="106">
        <v>5</v>
      </c>
      <c r="B6" s="64" t="str">
        <f>'Wettkampf 1'!B6</f>
        <v>Verein V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70"/>
      <c r="X6" s="170"/>
      <c r="Y6" s="76"/>
    </row>
    <row r="7" spans="1:27" x14ac:dyDescent="0.3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55</v>
      </c>
      <c r="W7" s="173" t="s">
        <v>64</v>
      </c>
      <c r="X7" s="174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3" t="s">
        <v>32</v>
      </c>
      <c r="V9" s="164"/>
      <c r="W9" s="164"/>
      <c r="X9" s="165"/>
    </row>
    <row r="10" spans="1:27" ht="12.9" customHeight="1" x14ac:dyDescent="0.3">
      <c r="A10" s="106">
        <v>1</v>
      </c>
      <c r="B10" s="66" t="str">
        <f>'Wettkampf 1'!B10</f>
        <v>Baalmann Werner</v>
      </c>
      <c r="C10" s="66" t="str">
        <f>'Wettkampf 1'!C10</f>
        <v>Eisten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Büter Wilhelm</v>
      </c>
      <c r="C11" s="66" t="str">
        <f>'Wettkampf 1'!C11</f>
        <v>Eisten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Ostermann Franz</v>
      </c>
      <c r="C12" s="66" t="str">
        <f>'Wettkampf 1'!C12</f>
        <v>Eisten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Schute Helmut</v>
      </c>
      <c r="C13" s="66" t="str">
        <f>'Wettkampf 1'!C13</f>
        <v>Eisten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>Eisten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Eisten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Broermann Carl</v>
      </c>
      <c r="C16" s="66" t="str">
        <f>'Wettkampf 1'!C16</f>
        <v>Werlte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Köbbe Gerd</v>
      </c>
      <c r="C17" s="66" t="str">
        <f>'Wettkampf 1'!C17</f>
        <v>Werlte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Staggenborg Hans</v>
      </c>
      <c r="C18" s="66" t="str">
        <f>'Wettkampf 1'!C18</f>
        <v>Werlte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Abeln Bernd</v>
      </c>
      <c r="C19" s="66" t="str">
        <f>'Wettkampf 1'!C19</f>
        <v>Werlte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Niermann Hans</v>
      </c>
      <c r="C20" s="66" t="str">
        <f>'Wettkampf 1'!C20</f>
        <v>Werlte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Werlte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van der Lugt Dirk Jan</v>
      </c>
      <c r="C22" s="66" t="str">
        <f>'Wettkampf 1'!C22</f>
        <v>Sögel 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Bode Hans Hermann</v>
      </c>
      <c r="C23" s="66" t="str">
        <f>'Wettkampf 1'!C23</f>
        <v>Sögel 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Scholl Bruno</v>
      </c>
      <c r="C24" s="66" t="str">
        <f>'Wettkampf 1'!C24</f>
        <v>Sögel 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Barnowski Paul</v>
      </c>
      <c r="C25" s="66" t="str">
        <f>'Wettkampf 1'!C25</f>
        <v>Sögel 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Sögel 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Sögel 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Schütze 19</v>
      </c>
      <c r="C28" s="66" t="str">
        <f>'Wettkampf 1'!C28</f>
        <v>Verein IV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Schütze 20</v>
      </c>
      <c r="C29" s="66" t="str">
        <f>'Wettkampf 1'!C29</f>
        <v>Verein IV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Schütze 21</v>
      </c>
      <c r="C30" s="66" t="str">
        <f>'Wettkampf 1'!C30</f>
        <v>Verein IV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Schütze 22</v>
      </c>
      <c r="C31" s="66" t="str">
        <f>'Wettkampf 1'!C31</f>
        <v>Verein IV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Verein IV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Verein IV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Schütze 25</v>
      </c>
      <c r="C34" s="66" t="str">
        <f>'Wettkampf 1'!C34</f>
        <v>Verein V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Schütze 26</v>
      </c>
      <c r="C35" s="66" t="str">
        <f>'Wettkampf 1'!C35</f>
        <v>Verein V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Schütze 27</v>
      </c>
      <c r="C36" s="66" t="str">
        <f>'Wettkampf 1'!C36</f>
        <v>Verein V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Schütze 28</v>
      </c>
      <c r="C37" s="66" t="str">
        <f>'Wettkampf 1'!C37</f>
        <v>Verein V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Verein V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Verein V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63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8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18</vt:i4>
      </vt:variant>
      <vt:variant>
        <vt:lpstr>Benannte Bereiche</vt:lpstr>
      </vt:variant>
      <vt:variant>
        <vt:i4>8</vt:i4>
      </vt:variant>
    </vt:vector>
  </HeadingPairs>
  <TitlesOfParts>
    <vt:vector size="26" baseType="lpstr">
      <vt:lpstr>Übersicht</vt:lpstr>
      <vt:lpstr>Wettkampf 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Ausdruck</vt:lpstr>
      <vt:lpstr>Ausdruck blank</vt:lpstr>
      <vt:lpstr>Übersicht Schützen</vt:lpstr>
      <vt:lpstr>Formelhilfe</vt:lpstr>
      <vt:lpstr>Übersicht Gruppen</vt:lpstr>
      <vt:lpstr>Ausdruck!Druckbereich</vt:lpstr>
      <vt:lpstr>'Ausdruck blank'!Druckbereich</vt:lpstr>
      <vt:lpstr>Übersicht!Druckbereich</vt:lpstr>
      <vt:lpstr>'Übersicht Gruppen'!Druckbereich</vt:lpstr>
      <vt:lpstr>'Übersicht Schützen'!Druckbereich</vt:lpstr>
      <vt:lpstr>'Wettkampf 1'!Druckbereich</vt:lpstr>
      <vt:lpstr>Übersicht!Suchkriterien</vt:lpstr>
      <vt:lpstr>'Übersicht Gruppen'!Suchkriterien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Henning Müller</dc:creator>
  <cp:lastModifiedBy>Anja Meiners</cp:lastModifiedBy>
  <cp:lastPrinted>2025-09-07T18:21:49Z</cp:lastPrinted>
  <dcterms:created xsi:type="dcterms:W3CDTF">2010-11-23T11:44:38Z</dcterms:created>
  <dcterms:modified xsi:type="dcterms:W3CDTF">2025-09-07T18:21:57Z</dcterms:modified>
</cp:coreProperties>
</file>