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Herren\"/>
    </mc:Choice>
  </mc:AlternateContent>
  <xr:revisionPtr revIDLastSave="0" documentId="13_ncr:1_{2AED95DB-BF73-4CC1-B578-FC5E50521BB4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7" i="18" l="1"/>
  <c r="B10" i="18"/>
  <c r="B14" i="18"/>
  <c r="B8" i="18"/>
  <c r="B13" i="18"/>
  <c r="B34" i="18"/>
  <c r="B22" i="18"/>
  <c r="B26" i="18"/>
  <c r="B17" i="18"/>
  <c r="B20" i="18"/>
  <c r="B19" i="18"/>
  <c r="B21" i="18"/>
  <c r="B33" i="18"/>
  <c r="B12" i="18"/>
  <c r="B35" i="18"/>
  <c r="B37" i="18"/>
  <c r="B31" i="18"/>
  <c r="B18" i="18"/>
  <c r="B15" i="18"/>
  <c r="B11" i="18"/>
  <c r="B24" i="18"/>
  <c r="B27" i="18"/>
  <c r="B23" i="18"/>
  <c r="B6" i="18"/>
  <c r="B4" i="18"/>
  <c r="B36" i="18"/>
  <c r="B3" i="18"/>
  <c r="B5" i="18"/>
  <c r="B30" i="18"/>
  <c r="B16" i="18"/>
  <c r="B25" i="18"/>
  <c r="B28" i="18"/>
  <c r="B32" i="18"/>
  <c r="B9" i="18"/>
  <c r="B29" i="18"/>
  <c r="B2" i="18"/>
  <c r="Q4" i="1"/>
  <c r="P4" i="1"/>
  <c r="O4" i="1"/>
  <c r="C3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7" i="18"/>
  <c r="C20" i="18"/>
  <c r="C22" i="18"/>
  <c r="C31" i="18"/>
  <c r="C25" i="18"/>
  <c r="C24" i="18"/>
  <c r="C35" i="18"/>
  <c r="C17" i="18"/>
  <c r="C21" i="18"/>
  <c r="C29" i="18"/>
  <c r="C14" i="18"/>
  <c r="C26" i="18"/>
  <c r="C13" i="18"/>
  <c r="C6" i="18"/>
  <c r="C32" i="18"/>
  <c r="C34" i="18"/>
  <c r="C8" i="18"/>
  <c r="C18" i="18"/>
  <c r="C30" i="18"/>
  <c r="C28" i="18"/>
  <c r="C4" i="18"/>
  <c r="C7" i="18"/>
  <c r="C23" i="18"/>
  <c r="C9" i="18"/>
  <c r="C37" i="18"/>
  <c r="C12" i="18"/>
  <c r="C19" i="18"/>
  <c r="C15" i="18"/>
  <c r="C16" i="18"/>
  <c r="C33" i="18"/>
  <c r="C5" i="18"/>
  <c r="C10" i="18"/>
  <c r="C2" i="18"/>
  <c r="C11" i="18"/>
  <c r="C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5" i="2" l="1"/>
  <c r="O44" i="17"/>
  <c r="O42" i="17"/>
  <c r="O40" i="17"/>
  <c r="O43" i="17"/>
  <c r="O41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O15" i="17" s="1"/>
  <c r="I16" i="17"/>
  <c r="I17" i="17"/>
  <c r="I18" i="17"/>
  <c r="I19" i="17"/>
  <c r="I20" i="17"/>
  <c r="O20" i="17" s="1"/>
  <c r="I21" i="17"/>
  <c r="I22" i="17"/>
  <c r="I23" i="17"/>
  <c r="O23" i="17" s="1"/>
  <c r="I24" i="17"/>
  <c r="I25" i="17"/>
  <c r="I26" i="17"/>
  <c r="I27" i="17"/>
  <c r="I28" i="17"/>
  <c r="O28" i="17" s="1"/>
  <c r="I29" i="17"/>
  <c r="I30" i="17"/>
  <c r="I31" i="17"/>
  <c r="O31" i="17" s="1"/>
  <c r="I32" i="17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0" i="17"/>
  <c r="H22" i="17"/>
  <c r="H14" i="17"/>
  <c r="H34" i="17"/>
  <c r="H26" i="17"/>
  <c r="H18" i="17"/>
  <c r="H10" i="17"/>
  <c r="O35" i="17"/>
  <c r="O27" i="17"/>
  <c r="O19" i="17"/>
  <c r="O11" i="17"/>
  <c r="O34" i="17"/>
  <c r="O26" i="17"/>
  <c r="O18" i="17"/>
  <c r="O10" i="17"/>
  <c r="O33" i="17"/>
  <c r="O25" i="17"/>
  <c r="O17" i="17"/>
  <c r="H31" i="17"/>
  <c r="H23" i="17"/>
  <c r="H15" i="17"/>
  <c r="O32" i="17"/>
  <c r="O24" i="17"/>
  <c r="O16" i="17"/>
  <c r="O38" i="17"/>
  <c r="O30" i="17"/>
  <c r="O22" i="17"/>
  <c r="O14" i="17"/>
  <c r="O9" i="17"/>
  <c r="O37" i="17"/>
  <c r="O29" i="17"/>
  <c r="O21" i="17"/>
  <c r="O13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54" i="1" s="1"/>
  <c r="N45" i="17"/>
  <c r="Q54" i="1" s="1"/>
  <c r="J45" i="17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36" i="18"/>
  <c r="R36" i="18" s="1"/>
  <c r="AA36" i="12"/>
  <c r="AA12" i="12"/>
  <c r="S11" i="18"/>
  <c r="S6" i="18"/>
  <c r="S24" i="18"/>
  <c r="S28" i="18"/>
  <c r="S14" i="18"/>
  <c r="S19" i="18"/>
  <c r="AA11" i="8"/>
  <c r="AA23" i="10"/>
  <c r="AA35" i="16"/>
  <c r="S22" i="18"/>
  <c r="S8" i="18"/>
  <c r="S32" i="18"/>
  <c r="S25" i="18"/>
  <c r="S21" i="18"/>
  <c r="S12" i="18"/>
  <c r="S3" i="18"/>
  <c r="S33" i="18"/>
  <c r="S34" i="18"/>
  <c r="S18" i="18"/>
  <c r="S16" i="18"/>
  <c r="S31" i="18"/>
  <c r="S13" i="18"/>
  <c r="S20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9" i="18"/>
  <c r="AA39" i="8"/>
  <c r="AA29" i="9"/>
  <c r="AA35" i="10"/>
  <c r="AA32" i="7"/>
  <c r="AA14" i="7"/>
  <c r="AA27" i="10"/>
  <c r="AA35" i="12"/>
  <c r="AA31" i="16"/>
  <c r="S23" i="18"/>
  <c r="AA20" i="9"/>
  <c r="AA35" i="9"/>
  <c r="S5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2" i="18" l="1"/>
  <c r="P35" i="18"/>
  <c r="P14" i="18"/>
  <c r="P32" i="18"/>
  <c r="P18" i="18"/>
  <c r="P7" i="18"/>
  <c r="P12" i="18"/>
  <c r="P33" i="18"/>
  <c r="P31" i="18"/>
  <c r="P17" i="18"/>
  <c r="P26" i="18"/>
  <c r="P36" i="18"/>
  <c r="P30" i="18"/>
  <c r="P23" i="18"/>
  <c r="P19" i="18"/>
  <c r="P5" i="18"/>
  <c r="P20" i="18"/>
  <c r="P24" i="18"/>
  <c r="P29" i="18"/>
  <c r="P6" i="18"/>
  <c r="P8" i="18"/>
  <c r="P4" i="18"/>
  <c r="P37" i="18"/>
  <c r="P16" i="18"/>
  <c r="P25" i="18"/>
  <c r="P28" i="18"/>
  <c r="P21" i="18"/>
  <c r="P9" i="18"/>
  <c r="P13" i="18"/>
  <c r="P15" i="18"/>
  <c r="P34" i="18"/>
  <c r="P3" i="18"/>
  <c r="P27" i="18"/>
  <c r="P10" i="18"/>
  <c r="P2" i="18"/>
  <c r="P1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3" i="18"/>
  <c r="D22" i="18"/>
  <c r="D35" i="18"/>
  <c r="D14" i="18"/>
  <c r="D32" i="18"/>
  <c r="D18" i="18"/>
  <c r="D7" i="18"/>
  <c r="D12" i="18"/>
  <c r="D10" i="18"/>
  <c r="D31" i="18"/>
  <c r="D17" i="18"/>
  <c r="D26" i="18"/>
  <c r="D36" i="18"/>
  <c r="D30" i="18"/>
  <c r="D23" i="18"/>
  <c r="D19" i="18"/>
  <c r="D27" i="18"/>
  <c r="D25" i="18"/>
  <c r="D21" i="18"/>
  <c r="D13" i="18"/>
  <c r="D34" i="18"/>
  <c r="D28" i="18"/>
  <c r="D9" i="18"/>
  <c r="D15" i="18"/>
  <c r="D20" i="18"/>
  <c r="D8" i="18"/>
  <c r="D16" i="18"/>
  <c r="D24" i="18"/>
  <c r="D4" i="18"/>
  <c r="D29" i="18"/>
  <c r="D37" i="18"/>
  <c r="D3" i="18"/>
  <c r="D6" i="18"/>
  <c r="D2" i="18"/>
  <c r="D5" i="18"/>
  <c r="D11" i="18"/>
  <c r="L27" i="18"/>
  <c r="L16" i="18"/>
  <c r="L20" i="18"/>
  <c r="L10" i="18"/>
  <c r="L33" i="18"/>
  <c r="L24" i="18"/>
  <c r="L29" i="18"/>
  <c r="L6" i="18"/>
  <c r="L8" i="18"/>
  <c r="L4" i="18"/>
  <c r="L37" i="18"/>
  <c r="L3" i="18"/>
  <c r="L22" i="18"/>
  <c r="L35" i="18"/>
  <c r="L14" i="18"/>
  <c r="L32" i="18"/>
  <c r="L18" i="18"/>
  <c r="L7" i="18"/>
  <c r="L12" i="18"/>
  <c r="L31" i="18"/>
  <c r="L17" i="18"/>
  <c r="L26" i="18"/>
  <c r="L36" i="18"/>
  <c r="L30" i="18"/>
  <c r="L23" i="18"/>
  <c r="L19" i="18"/>
  <c r="L25" i="18"/>
  <c r="L28" i="18"/>
  <c r="L21" i="18"/>
  <c r="L9" i="18"/>
  <c r="L13" i="18"/>
  <c r="L15" i="18"/>
  <c r="L34" i="18"/>
  <c r="L2" i="18"/>
  <c r="L11" i="18"/>
  <c r="L5" i="18"/>
  <c r="E27" i="18"/>
  <c r="E25" i="18"/>
  <c r="E21" i="18"/>
  <c r="E13" i="18"/>
  <c r="E34" i="18"/>
  <c r="E28" i="18"/>
  <c r="E9" i="18"/>
  <c r="E15" i="18"/>
  <c r="E16" i="18"/>
  <c r="E20" i="18"/>
  <c r="E24" i="18"/>
  <c r="E29" i="18"/>
  <c r="E6" i="18"/>
  <c r="E8" i="18"/>
  <c r="E4" i="18"/>
  <c r="E37" i="18"/>
  <c r="E3" i="18"/>
  <c r="E33" i="18"/>
  <c r="E22" i="18"/>
  <c r="E35" i="18"/>
  <c r="E14" i="18"/>
  <c r="E32" i="18"/>
  <c r="E18" i="18"/>
  <c r="E7" i="18"/>
  <c r="E12" i="18"/>
  <c r="E36" i="18"/>
  <c r="E31" i="18"/>
  <c r="E30" i="18"/>
  <c r="E17" i="18"/>
  <c r="E23" i="18"/>
  <c r="E26" i="18"/>
  <c r="E19" i="18"/>
  <c r="E5" i="18"/>
  <c r="E10" i="18"/>
  <c r="E2" i="18"/>
  <c r="E11" i="18"/>
  <c r="O20" i="18"/>
  <c r="O24" i="18"/>
  <c r="O29" i="18"/>
  <c r="O6" i="18"/>
  <c r="O8" i="18"/>
  <c r="O4" i="18"/>
  <c r="O37" i="18"/>
  <c r="O16" i="18"/>
  <c r="O22" i="18"/>
  <c r="O35" i="18"/>
  <c r="O14" i="18"/>
  <c r="O32" i="18"/>
  <c r="O18" i="18"/>
  <c r="O7" i="18"/>
  <c r="O12" i="18"/>
  <c r="O33" i="18"/>
  <c r="O27" i="18"/>
  <c r="O25" i="18"/>
  <c r="O21" i="18"/>
  <c r="O13" i="18"/>
  <c r="O34" i="18"/>
  <c r="O28" i="18"/>
  <c r="O9" i="18"/>
  <c r="O15" i="18"/>
  <c r="O3" i="18"/>
  <c r="O31" i="18"/>
  <c r="O30" i="18"/>
  <c r="O17" i="18"/>
  <c r="O23" i="18"/>
  <c r="O26" i="18"/>
  <c r="O19" i="18"/>
  <c r="O36" i="18"/>
  <c r="O5" i="18"/>
  <c r="O10" i="18"/>
  <c r="O11" i="18"/>
  <c r="O2" i="18"/>
  <c r="H22" i="18"/>
  <c r="H35" i="18"/>
  <c r="H14" i="18"/>
  <c r="H32" i="18"/>
  <c r="H18" i="18"/>
  <c r="H7" i="18"/>
  <c r="H12" i="18"/>
  <c r="H16" i="18"/>
  <c r="H31" i="18"/>
  <c r="H17" i="18"/>
  <c r="H26" i="18"/>
  <c r="H36" i="18"/>
  <c r="H30" i="18"/>
  <c r="H23" i="18"/>
  <c r="H19" i="18"/>
  <c r="H33" i="18"/>
  <c r="H27" i="18"/>
  <c r="H25" i="18"/>
  <c r="H21" i="18"/>
  <c r="H13" i="18"/>
  <c r="H34" i="18"/>
  <c r="H28" i="18"/>
  <c r="H9" i="18"/>
  <c r="H15" i="18"/>
  <c r="H29" i="18"/>
  <c r="H37" i="18"/>
  <c r="H6" i="18"/>
  <c r="H3" i="18"/>
  <c r="H20" i="18"/>
  <c r="H8" i="18"/>
  <c r="H4" i="18"/>
  <c r="H24" i="18"/>
  <c r="H2" i="18"/>
  <c r="H5" i="18"/>
  <c r="H10" i="18"/>
  <c r="H1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0" i="18"/>
  <c r="F22" i="18"/>
  <c r="F35" i="18"/>
  <c r="F14" i="18"/>
  <c r="F32" i="18"/>
  <c r="F18" i="18"/>
  <c r="F7" i="18"/>
  <c r="F12" i="18"/>
  <c r="F31" i="18"/>
  <c r="F17" i="18"/>
  <c r="F26" i="18"/>
  <c r="F36" i="18"/>
  <c r="F30" i="18"/>
  <c r="F23" i="18"/>
  <c r="F19" i="18"/>
  <c r="F16" i="18"/>
  <c r="F27" i="18"/>
  <c r="F25" i="18"/>
  <c r="F21" i="18"/>
  <c r="F13" i="18"/>
  <c r="F34" i="18"/>
  <c r="F28" i="18"/>
  <c r="F9" i="18"/>
  <c r="F15" i="18"/>
  <c r="F33" i="18"/>
  <c r="F6" i="18"/>
  <c r="F3" i="18"/>
  <c r="F20" i="18"/>
  <c r="F8" i="18"/>
  <c r="F24" i="18"/>
  <c r="F4" i="18"/>
  <c r="F37" i="18"/>
  <c r="F29" i="18"/>
  <c r="F2" i="18"/>
  <c r="F11" i="18"/>
  <c r="F5" i="18"/>
  <c r="G33" i="18"/>
  <c r="G27" i="18"/>
  <c r="G25" i="18"/>
  <c r="G21" i="18"/>
  <c r="G13" i="18"/>
  <c r="G34" i="18"/>
  <c r="G28" i="18"/>
  <c r="G9" i="18"/>
  <c r="G15" i="18"/>
  <c r="G11" i="18"/>
  <c r="G20" i="18"/>
  <c r="G24" i="18"/>
  <c r="G29" i="18"/>
  <c r="G6" i="18"/>
  <c r="G8" i="18"/>
  <c r="G4" i="18"/>
  <c r="G37" i="18"/>
  <c r="G3" i="18"/>
  <c r="G22" i="18"/>
  <c r="G35" i="18"/>
  <c r="G14" i="18"/>
  <c r="G32" i="18"/>
  <c r="G18" i="18"/>
  <c r="G7" i="18"/>
  <c r="G12" i="18"/>
  <c r="G26" i="18"/>
  <c r="G19" i="18"/>
  <c r="G36" i="18"/>
  <c r="G31" i="18"/>
  <c r="G30" i="18"/>
  <c r="G17" i="18"/>
  <c r="G16" i="18"/>
  <c r="G23" i="18"/>
  <c r="G5" i="18"/>
  <c r="G2" i="18"/>
  <c r="G1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6" i="18"/>
  <c r="N22" i="18"/>
  <c r="N35" i="18"/>
  <c r="N14" i="18"/>
  <c r="N32" i="18"/>
  <c r="N18" i="18"/>
  <c r="N7" i="18"/>
  <c r="N12" i="18"/>
  <c r="N33" i="18"/>
  <c r="N31" i="18"/>
  <c r="N17" i="18"/>
  <c r="N26" i="18"/>
  <c r="N36" i="18"/>
  <c r="N30" i="18"/>
  <c r="N23" i="18"/>
  <c r="N19" i="18"/>
  <c r="N20" i="18"/>
  <c r="N24" i="18"/>
  <c r="N29" i="18"/>
  <c r="N6" i="18"/>
  <c r="N8" i="18"/>
  <c r="N4" i="18"/>
  <c r="N37" i="18"/>
  <c r="N3" i="18"/>
  <c r="N27" i="18"/>
  <c r="N34" i="18"/>
  <c r="N25" i="18"/>
  <c r="N28" i="18"/>
  <c r="N21" i="18"/>
  <c r="N9" i="18"/>
  <c r="N13" i="18"/>
  <c r="N15" i="18"/>
  <c r="N5" i="18"/>
  <c r="N2" i="18"/>
  <c r="N11" i="18"/>
  <c r="N10" i="18"/>
  <c r="Q22" i="18"/>
  <c r="Q35" i="18"/>
  <c r="Q14" i="18"/>
  <c r="Q32" i="18"/>
  <c r="Q18" i="18"/>
  <c r="Q7" i="18"/>
  <c r="Q12" i="18"/>
  <c r="Q33" i="18"/>
  <c r="Q31" i="18"/>
  <c r="Q17" i="18"/>
  <c r="Q26" i="18"/>
  <c r="Q36" i="18"/>
  <c r="Q30" i="18"/>
  <c r="Q23" i="18"/>
  <c r="Q19" i="18"/>
  <c r="Q3" i="18"/>
  <c r="Q20" i="18"/>
  <c r="Q24" i="18"/>
  <c r="Q29" i="18"/>
  <c r="Q6" i="18"/>
  <c r="Q8" i="18"/>
  <c r="Q4" i="18"/>
  <c r="Q37" i="18"/>
  <c r="Q16" i="18"/>
  <c r="Q25" i="18"/>
  <c r="Q28" i="18"/>
  <c r="Q21" i="18"/>
  <c r="Q9" i="18"/>
  <c r="Q13" i="18"/>
  <c r="Q15" i="18"/>
  <c r="Q27" i="18"/>
  <c r="Q34" i="18"/>
  <c r="Q5" i="18"/>
  <c r="Q10" i="18"/>
  <c r="Q2" i="18"/>
  <c r="Q11" i="18"/>
  <c r="M27" i="18"/>
  <c r="M25" i="18"/>
  <c r="M21" i="18"/>
  <c r="M13" i="18"/>
  <c r="M34" i="18"/>
  <c r="M28" i="18"/>
  <c r="M9" i="18"/>
  <c r="M15" i="18"/>
  <c r="M3" i="18"/>
  <c r="M20" i="18"/>
  <c r="M24" i="18"/>
  <c r="M29" i="18"/>
  <c r="M6" i="18"/>
  <c r="M8" i="18"/>
  <c r="M4" i="18"/>
  <c r="M37" i="18"/>
  <c r="M16" i="18"/>
  <c r="M31" i="18"/>
  <c r="M17" i="18"/>
  <c r="M26" i="18"/>
  <c r="M36" i="18"/>
  <c r="M30" i="18"/>
  <c r="M23" i="18"/>
  <c r="M19" i="18"/>
  <c r="M5" i="18"/>
  <c r="M22" i="18"/>
  <c r="M18" i="18"/>
  <c r="M35" i="18"/>
  <c r="M7" i="18"/>
  <c r="M14" i="18"/>
  <c r="M12" i="18"/>
  <c r="M32" i="18"/>
  <c r="M33" i="18"/>
  <c r="M10" i="18"/>
  <c r="M2" i="18"/>
  <c r="M1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3" i="19"/>
  <c r="C7" i="19"/>
  <c r="L43" i="1"/>
  <c r="C5" i="19"/>
  <c r="F40" i="1"/>
  <c r="W2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5" i="18"/>
  <c r="R5" i="18" s="1"/>
  <c r="T15" i="18"/>
  <c r="T10" i="18"/>
  <c r="W11" i="18"/>
  <c r="K11" i="18"/>
  <c r="K15" i="18"/>
  <c r="W15" i="18"/>
  <c r="O46" i="13"/>
  <c r="D6" i="13" s="1"/>
  <c r="R46" i="9"/>
  <c r="E7" i="9" s="1"/>
  <c r="J46" i="10"/>
  <c r="E3" i="10" s="1"/>
  <c r="N46" i="12"/>
  <c r="E5" i="12" s="1"/>
  <c r="T11" i="18"/>
  <c r="R11" i="18" s="1"/>
  <c r="E51" i="1"/>
  <c r="W5" i="18"/>
  <c r="K5" i="18"/>
  <c r="E47" i="1"/>
  <c r="K16" i="18"/>
  <c r="W1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0" i="18"/>
  <c r="T2" i="18"/>
  <c r="T16" i="18"/>
  <c r="R16" i="18" s="1"/>
  <c r="L47" i="1"/>
  <c r="K2" i="18"/>
  <c r="W2" i="18"/>
  <c r="N46" i="9"/>
  <c r="E5" i="9" s="1"/>
  <c r="T33" i="18"/>
  <c r="R33" i="18" s="1"/>
  <c r="K10" i="18"/>
  <c r="W33" i="18"/>
  <c r="K3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9" i="18"/>
  <c r="R9" i="18" s="1"/>
  <c r="K26" i="18"/>
  <c r="G26" i="1"/>
  <c r="G24" i="1"/>
  <c r="M32" i="1"/>
  <c r="O20" i="1"/>
  <c r="E38" i="1"/>
  <c r="E32" i="1"/>
  <c r="H17" i="1"/>
  <c r="O35" i="1"/>
  <c r="H26" i="1"/>
  <c r="E17" i="1"/>
  <c r="K19" i="18"/>
  <c r="C6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4" i="18"/>
  <c r="T31" i="18"/>
  <c r="R31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8" i="18"/>
  <c r="W28" i="18"/>
  <c r="W21" i="18"/>
  <c r="W14" i="18"/>
  <c r="W34" i="18"/>
  <c r="W6" i="18"/>
  <c r="K17" i="18"/>
  <c r="W36" i="18"/>
  <c r="K9" i="18"/>
  <c r="M33" i="1"/>
  <c r="G36" i="1"/>
  <c r="W20" i="18"/>
  <c r="W32" i="18"/>
  <c r="I34" i="1"/>
  <c r="K13" i="18"/>
  <c r="W7" i="18"/>
  <c r="W29" i="18"/>
  <c r="W31" i="18"/>
  <c r="W27" i="18"/>
  <c r="W30" i="18"/>
  <c r="M19" i="1"/>
  <c r="E31" i="1"/>
  <c r="T27" i="18"/>
  <c r="T26" i="18"/>
  <c r="W18" i="18"/>
  <c r="W24" i="18"/>
  <c r="W9" i="18"/>
  <c r="W22" i="18"/>
  <c r="W37" i="18"/>
  <c r="W19" i="18"/>
  <c r="T19" i="18"/>
  <c r="R19" i="18" s="1"/>
  <c r="W4" i="18"/>
  <c r="W12" i="18"/>
  <c r="G27" i="1"/>
  <c r="K28" i="18"/>
  <c r="W13" i="18"/>
  <c r="L22" i="1"/>
  <c r="T22" i="18"/>
  <c r="R22" i="18" s="1"/>
  <c r="T8" i="18"/>
  <c r="R8" i="18" s="1"/>
  <c r="T21" i="18"/>
  <c r="R21" i="18" s="1"/>
  <c r="T12" i="18"/>
  <c r="R12" i="18" s="1"/>
  <c r="T34" i="18"/>
  <c r="R34" i="18" s="1"/>
  <c r="T30" i="18"/>
  <c r="T14" i="18"/>
  <c r="R14" i="18" s="1"/>
  <c r="T37" i="18"/>
  <c r="T6" i="18"/>
  <c r="R6" i="18" s="1"/>
  <c r="T20" i="18"/>
  <c r="R20" i="18" s="1"/>
  <c r="T32" i="18"/>
  <c r="R32" i="18" s="1"/>
  <c r="L40" i="1"/>
  <c r="L25" i="1"/>
  <c r="W26" i="18"/>
  <c r="T29" i="18"/>
  <c r="T28" i="18"/>
  <c r="R28" i="18" s="1"/>
  <c r="L46" i="1"/>
  <c r="T36" i="18"/>
  <c r="M22" i="1"/>
  <c r="I29" i="1"/>
  <c r="T17" i="18"/>
  <c r="W17" i="18"/>
  <c r="T3" i="18"/>
  <c r="R3" i="18" s="1"/>
  <c r="W3" i="18"/>
  <c r="T7" i="18"/>
  <c r="T13" i="18"/>
  <c r="R13" i="18" s="1"/>
  <c r="L44" i="1"/>
  <c r="T35" i="18"/>
  <c r="T18" i="18"/>
  <c r="R18" i="18" s="1"/>
  <c r="W35" i="18"/>
  <c r="T24" i="18"/>
  <c r="R24" i="18" s="1"/>
  <c r="T25" i="18"/>
  <c r="R25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0" i="18"/>
  <c r="K31" i="18"/>
  <c r="K8" i="18"/>
  <c r="M17" i="1"/>
  <c r="Q17" i="1"/>
  <c r="K6" i="18"/>
  <c r="K22" i="18"/>
  <c r="W23" i="18"/>
  <c r="K35" i="18"/>
  <c r="K4" i="18"/>
  <c r="K23" i="18"/>
  <c r="K12" i="18"/>
  <c r="K27" i="18"/>
  <c r="K37" i="18"/>
  <c r="K14" i="18"/>
  <c r="K18" i="18"/>
  <c r="K36" i="18"/>
  <c r="K32" i="18"/>
  <c r="K7" i="18"/>
  <c r="K21" i="18"/>
  <c r="K34" i="18"/>
  <c r="K3" i="18"/>
  <c r="K25" i="18"/>
  <c r="T23" i="18"/>
  <c r="R23" i="18" s="1"/>
  <c r="K29" i="18"/>
  <c r="K24" i="18"/>
  <c r="K30" i="18"/>
  <c r="M54" i="1" l="1"/>
  <c r="I54" i="1"/>
  <c r="H54" i="1"/>
  <c r="G54" i="1"/>
  <c r="F54" i="1"/>
  <c r="E54" i="1"/>
  <c r="E4" i="19"/>
  <c r="E5" i="19"/>
  <c r="E2" i="19"/>
  <c r="E6" i="19"/>
  <c r="E7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7" i="19"/>
  <c r="D7" i="17"/>
  <c r="D6" i="17"/>
  <c r="E2" i="17"/>
  <c r="F3" i="19"/>
  <c r="I7" i="17"/>
  <c r="K4" i="19"/>
  <c r="L7" i="17"/>
  <c r="N4" i="19"/>
  <c r="F5" i="19"/>
  <c r="E5" i="17"/>
  <c r="L6" i="17"/>
  <c r="N6" i="19"/>
  <c r="D2" i="17"/>
  <c r="H4" i="19"/>
  <c r="G7" i="17"/>
  <c r="I5" i="17"/>
  <c r="K5" i="19"/>
  <c r="K7" i="19"/>
  <c r="I4" i="17"/>
  <c r="L3" i="17"/>
  <c r="N2" i="19"/>
  <c r="K3" i="19"/>
  <c r="I2" i="17"/>
  <c r="D11" i="1"/>
  <c r="G3" i="17"/>
  <c r="H2" i="19"/>
  <c r="I6" i="17"/>
  <c r="K6" i="19"/>
  <c r="N5" i="19"/>
  <c r="L5" i="17"/>
  <c r="N3" i="19"/>
  <c r="L2" i="17"/>
  <c r="D5" i="17"/>
  <c r="G4" i="17"/>
  <c r="H7" i="19"/>
  <c r="D10" i="1"/>
  <c r="H6" i="19"/>
  <c r="G6" i="17"/>
  <c r="E7" i="17"/>
  <c r="F4" i="19"/>
  <c r="G2" i="17"/>
  <c r="H3" i="19"/>
  <c r="F6" i="19"/>
  <c r="E6" i="17"/>
  <c r="N7" i="19"/>
  <c r="L4" i="17"/>
  <c r="D3" i="17"/>
  <c r="M4" i="17"/>
  <c r="O7" i="19"/>
  <c r="M6" i="17"/>
  <c r="O6" i="19"/>
  <c r="O5" i="19"/>
  <c r="M5" i="17"/>
  <c r="M3" i="17"/>
  <c r="O2" i="19"/>
  <c r="M2" i="17"/>
  <c r="O3" i="19"/>
  <c r="M7" i="17"/>
  <c r="O4" i="19"/>
  <c r="P4" i="19"/>
  <c r="N7" i="17"/>
  <c r="P5" i="19"/>
  <c r="N5" i="17"/>
  <c r="P7" i="19"/>
  <c r="N4" i="17"/>
  <c r="N2" i="17"/>
  <c r="P3" i="19"/>
  <c r="N6" i="17"/>
  <c r="P6" i="19"/>
  <c r="P2" i="19"/>
  <c r="N3" i="17"/>
  <c r="M6" i="19"/>
  <c r="K6" i="17"/>
  <c r="M5" i="19"/>
  <c r="K5" i="17"/>
  <c r="M2" i="19"/>
  <c r="K3" i="17"/>
  <c r="M3" i="19"/>
  <c r="K2" i="17"/>
  <c r="M4" i="19"/>
  <c r="K7" i="17"/>
  <c r="M7" i="19"/>
  <c r="K4" i="17"/>
  <c r="J5" i="17"/>
  <c r="L5" i="19"/>
  <c r="J2" i="17"/>
  <c r="L3" i="19"/>
  <c r="J3" i="17"/>
  <c r="L2" i="19"/>
  <c r="L6" i="19"/>
  <c r="J6" i="17"/>
  <c r="J7" i="17"/>
  <c r="L4" i="19"/>
  <c r="J4" i="17"/>
  <c r="L7" i="19"/>
  <c r="G4" i="19"/>
  <c r="F7" i="17"/>
  <c r="G5" i="19"/>
  <c r="F5" i="17"/>
  <c r="F2" i="17"/>
  <c r="G3" i="19"/>
  <c r="F4" i="17"/>
  <c r="G7" i="19"/>
  <c r="G6" i="19"/>
  <c r="F6" i="17"/>
  <c r="C6" i="17"/>
  <c r="C5" i="17"/>
  <c r="D2" i="6"/>
  <c r="D4" i="6"/>
  <c r="D3" i="6"/>
  <c r="U41" i="1" l="1"/>
  <c r="S54" i="1"/>
  <c r="K54" i="1"/>
  <c r="H6" i="17"/>
  <c r="H7" i="17"/>
  <c r="O7" i="17"/>
  <c r="O6" i="17"/>
  <c r="O2" i="17"/>
  <c r="O4" i="17"/>
  <c r="O3" i="17"/>
  <c r="H5" i="17"/>
  <c r="O5" i="17"/>
  <c r="F7" i="1"/>
  <c r="D5" i="19"/>
  <c r="J5" i="19" s="1"/>
  <c r="J16" i="18"/>
  <c r="I16" i="18" s="1"/>
  <c r="U51" i="1"/>
  <c r="J35" i="18"/>
  <c r="I35" i="18" s="1"/>
  <c r="J12" i="18"/>
  <c r="I12" i="18" s="1"/>
  <c r="J7" i="18"/>
  <c r="I7" i="18" s="1"/>
  <c r="D6" i="19"/>
  <c r="J6" i="19" s="1"/>
  <c r="J9" i="18"/>
  <c r="I9" i="18" s="1"/>
  <c r="J30" i="18"/>
  <c r="I30" i="18" s="1"/>
  <c r="J3" i="18"/>
  <c r="I3" i="18" s="1"/>
  <c r="J10" i="18"/>
  <c r="I10" i="18" s="1"/>
  <c r="D4" i="19"/>
  <c r="T4" i="19" s="1"/>
  <c r="J15" i="18"/>
  <c r="I15" i="18" s="1"/>
  <c r="U25" i="1"/>
  <c r="U47" i="1"/>
  <c r="J5" i="18"/>
  <c r="I5" i="18" s="1"/>
  <c r="J36" i="18"/>
  <c r="I36" i="18" s="1"/>
  <c r="J24" i="18"/>
  <c r="I24" i="18" s="1"/>
  <c r="J34" i="18"/>
  <c r="I34" i="18" s="1"/>
  <c r="J6" i="18"/>
  <c r="I6" i="18" s="1"/>
  <c r="J11" i="18"/>
  <c r="I11" i="18" s="1"/>
  <c r="J18" i="18"/>
  <c r="I18" i="18" s="1"/>
  <c r="J26" i="18"/>
  <c r="I26" i="18" s="1"/>
  <c r="J13" i="18"/>
  <c r="I13" i="18" s="1"/>
  <c r="J14" i="18"/>
  <c r="I14" i="18" s="1"/>
  <c r="J22" i="18"/>
  <c r="I22" i="18" s="1"/>
  <c r="J33" i="18"/>
  <c r="I33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4" i="18"/>
  <c r="I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7" i="18"/>
  <c r="I27" i="18" s="1"/>
  <c r="J31" i="18"/>
  <c r="I31" i="18" s="1"/>
  <c r="J19" i="18"/>
  <c r="I19" i="18" s="1"/>
  <c r="J23" i="18"/>
  <c r="I23" i="18" s="1"/>
  <c r="J21" i="18"/>
  <c r="I21" i="18" s="1"/>
  <c r="J32" i="18"/>
  <c r="I32" i="18" s="1"/>
  <c r="J37" i="18"/>
  <c r="I37" i="18" s="1"/>
  <c r="J52" i="1" s="1"/>
  <c r="J28" i="18"/>
  <c r="I28" i="18" s="1"/>
  <c r="J17" i="18"/>
  <c r="I17" i="18" s="1"/>
  <c r="J20" i="18"/>
  <c r="I20" i="18" s="1"/>
  <c r="J29" i="18"/>
  <c r="I29" i="18" s="1"/>
  <c r="J25" i="18"/>
  <c r="I25" i="18" s="1"/>
  <c r="J8" i="18"/>
  <c r="I8" i="18" s="1"/>
  <c r="P11" i="1"/>
  <c r="G11" i="1"/>
  <c r="C3" i="17"/>
  <c r="H3" i="17" s="1"/>
  <c r="D2" i="19"/>
  <c r="C4" i="17"/>
  <c r="H4" i="17" s="1"/>
  <c r="D7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2" i="19"/>
  <c r="N10" i="1"/>
  <c r="N6" i="1"/>
  <c r="N7" i="1"/>
  <c r="R4" i="19"/>
  <c r="R6" i="19"/>
  <c r="R5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4" i="19" l="1"/>
  <c r="Q3" i="19"/>
  <c r="Q2" i="19"/>
  <c r="Q6" i="19"/>
  <c r="R6" i="1" s="1"/>
  <c r="Q5" i="19"/>
  <c r="Q7" i="19"/>
  <c r="J28" i="1"/>
  <c r="J32" i="1"/>
  <c r="J42" i="1"/>
  <c r="J35" i="1"/>
  <c r="R8" i="1"/>
  <c r="I6" i="19"/>
  <c r="R9" i="1"/>
  <c r="J31" i="1"/>
  <c r="R7" i="1"/>
  <c r="J18" i="1"/>
  <c r="J40" i="1"/>
  <c r="J30" i="1"/>
  <c r="R10" i="1"/>
  <c r="J38" i="1"/>
  <c r="J44" i="1"/>
  <c r="J43" i="1"/>
  <c r="J37" i="1"/>
  <c r="J25" i="1"/>
  <c r="J34" i="1"/>
  <c r="J45" i="1"/>
  <c r="J26" i="1"/>
  <c r="J47" i="1"/>
  <c r="J46" i="1"/>
  <c r="J24" i="1"/>
  <c r="J20" i="1"/>
  <c r="J29" i="1"/>
  <c r="J39" i="1"/>
  <c r="J48" i="1"/>
  <c r="J22" i="1"/>
  <c r="J23" i="1"/>
  <c r="J36" i="1"/>
  <c r="J27" i="1"/>
  <c r="J51" i="1"/>
  <c r="J21" i="1"/>
  <c r="J33" i="1"/>
  <c r="J50" i="1"/>
  <c r="J49" i="1"/>
  <c r="J41" i="1"/>
  <c r="J19" i="1"/>
  <c r="R11" i="1"/>
  <c r="I5" i="19"/>
  <c r="P2" i="17"/>
  <c r="S27" i="18"/>
  <c r="R27" i="18" s="1"/>
  <c r="R29" i="1" s="1"/>
  <c r="S2" i="18"/>
  <c r="R2" i="18" s="1"/>
  <c r="R37" i="1" s="1"/>
  <c r="S4" i="18"/>
  <c r="R4" i="18" s="1"/>
  <c r="S15" i="18"/>
  <c r="R15" i="18" s="1"/>
  <c r="R26" i="1" s="1"/>
  <c r="S10" i="18"/>
  <c r="R10" i="18" s="1"/>
  <c r="R24" i="1" s="1"/>
  <c r="S37" i="18"/>
  <c r="R37" i="18" s="1"/>
  <c r="R52" i="1" s="1"/>
  <c r="S29" i="18"/>
  <c r="R29" i="18" s="1"/>
  <c r="R25" i="1" s="1"/>
  <c r="S35" i="18"/>
  <c r="R35" i="18" s="1"/>
  <c r="T5" i="19"/>
  <c r="S17" i="18"/>
  <c r="R17" i="18" s="1"/>
  <c r="S7" i="18"/>
  <c r="R7" i="18" s="1"/>
  <c r="V52" i="1"/>
  <c r="V51" i="1"/>
  <c r="T6" i="19"/>
  <c r="V8" i="18"/>
  <c r="U8" i="18" s="1"/>
  <c r="J4" i="19"/>
  <c r="I4" i="19" s="1"/>
  <c r="V29" i="1"/>
  <c r="V11" i="18"/>
  <c r="U11" i="18" s="1"/>
  <c r="V16" i="18"/>
  <c r="U16" i="18" s="1"/>
  <c r="V36" i="18"/>
  <c r="U36" i="18" s="1"/>
  <c r="V40" i="1"/>
  <c r="V26" i="1"/>
  <c r="V48" i="1"/>
  <c r="S26" i="18"/>
  <c r="R26" i="18" s="1"/>
  <c r="R23" i="1" s="1"/>
  <c r="S30" i="18"/>
  <c r="R30" i="18" s="1"/>
  <c r="R39" i="1" s="1"/>
  <c r="O45" i="17"/>
  <c r="V21" i="18"/>
  <c r="U21" i="18" s="1"/>
  <c r="V47" i="1"/>
  <c r="V28" i="18"/>
  <c r="U28" i="18" s="1"/>
  <c r="V34" i="18"/>
  <c r="U34" i="18" s="1"/>
  <c r="V14" i="18"/>
  <c r="U14" i="18" s="1"/>
  <c r="V46" i="1"/>
  <c r="V22" i="18"/>
  <c r="U22" i="18" s="1"/>
  <c r="V13" i="18"/>
  <c r="U13" i="18" s="1"/>
  <c r="V6" i="18"/>
  <c r="U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1" i="18"/>
  <c r="U31" i="18" s="1"/>
  <c r="V12" i="18"/>
  <c r="U12" i="18" s="1"/>
  <c r="V19" i="18"/>
  <c r="U19" i="18" s="1"/>
  <c r="V32" i="18"/>
  <c r="U32" i="18" s="1"/>
  <c r="V23" i="18"/>
  <c r="U23" i="18" s="1"/>
  <c r="V5" i="18"/>
  <c r="U5" i="18" s="1"/>
  <c r="V9" i="18"/>
  <c r="U9" i="18" s="1"/>
  <c r="V18" i="18"/>
  <c r="U18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7" i="19"/>
  <c r="I7" i="19" s="1"/>
  <c r="T7" i="19"/>
  <c r="E7" i="1"/>
  <c r="K7" i="1" s="1"/>
  <c r="T2" i="19"/>
  <c r="E8" i="1"/>
  <c r="K8" i="1" s="1"/>
  <c r="J2" i="19"/>
  <c r="I2" i="19" s="1"/>
  <c r="J3" i="19"/>
  <c r="I3" i="19" s="1"/>
  <c r="T3" i="19"/>
  <c r="P9" i="17"/>
  <c r="V26" i="18" s="1"/>
  <c r="U26" i="18" s="1"/>
  <c r="P4" i="17"/>
  <c r="V20" i="18" l="1"/>
  <c r="U20" i="18" s="1"/>
  <c r="V33" i="18"/>
  <c r="U33" i="18" s="1"/>
  <c r="R18" i="1"/>
  <c r="R20" i="1"/>
  <c r="R40" i="1"/>
  <c r="R51" i="1"/>
  <c r="J10" i="1"/>
  <c r="R42" i="1"/>
  <c r="R19" i="1"/>
  <c r="V3" i="18"/>
  <c r="U3" i="18" s="1"/>
  <c r="S5" i="19"/>
  <c r="J54" i="1"/>
  <c r="R41" i="1"/>
  <c r="R30" i="1"/>
  <c r="R21" i="1"/>
  <c r="R32" i="1"/>
  <c r="R31" i="1"/>
  <c r="R38" i="1"/>
  <c r="R27" i="1"/>
  <c r="R44" i="1"/>
  <c r="R48" i="1"/>
  <c r="R28" i="1"/>
  <c r="R49" i="1"/>
  <c r="R35" i="1"/>
  <c r="R33" i="1"/>
  <c r="R46" i="1"/>
  <c r="R22" i="1"/>
  <c r="R43" i="1"/>
  <c r="R45" i="1"/>
  <c r="R50" i="1"/>
  <c r="R34" i="1"/>
  <c r="R47" i="1"/>
  <c r="R17" i="1"/>
  <c r="R36" i="1"/>
  <c r="S7" i="19"/>
  <c r="S2" i="19"/>
  <c r="J7" i="1"/>
  <c r="S6" i="19"/>
  <c r="S3" i="19"/>
  <c r="V27" i="18"/>
  <c r="U27" i="18" s="1"/>
  <c r="T29" i="1" s="1"/>
  <c r="V15" i="18"/>
  <c r="U15" i="18" s="1"/>
  <c r="V4" i="18"/>
  <c r="U4" i="18" s="1"/>
  <c r="V37" i="18"/>
  <c r="U37" i="18" s="1"/>
  <c r="T52" i="1" s="1"/>
  <c r="V35" i="18"/>
  <c r="U35" i="18" s="1"/>
  <c r="V29" i="18"/>
  <c r="U29" i="18" s="1"/>
  <c r="V7" i="18"/>
  <c r="U7" i="18" s="1"/>
  <c r="V10" i="18"/>
  <c r="U10" i="18" s="1"/>
  <c r="V17" i="18"/>
  <c r="U17" i="18" s="1"/>
  <c r="V24" i="18"/>
  <c r="U24" i="18" s="1"/>
  <c r="V25" i="18"/>
  <c r="U25" i="18" s="1"/>
  <c r="V2" i="18"/>
  <c r="U2" i="18" s="1"/>
  <c r="U9" i="1"/>
  <c r="V30" i="18"/>
  <c r="U30" i="18" s="1"/>
  <c r="P45" i="17"/>
  <c r="K13" i="1"/>
  <c r="U10" i="1"/>
  <c r="U7" i="1"/>
  <c r="U11" i="1"/>
  <c r="U8" i="1"/>
  <c r="U6" i="1"/>
  <c r="S13" i="1"/>
  <c r="J9" i="1"/>
  <c r="J8" i="1"/>
  <c r="J11" i="1"/>
  <c r="E13" i="1"/>
  <c r="T24" i="1" l="1"/>
  <c r="T34" i="1"/>
  <c r="T11" i="1"/>
  <c r="T19" i="1"/>
  <c r="T41" i="1"/>
  <c r="T49" i="1"/>
  <c r="T44" i="1"/>
  <c r="T22" i="1"/>
  <c r="T40" i="1"/>
  <c r="T27" i="1"/>
  <c r="T46" i="1"/>
  <c r="T8" i="1"/>
  <c r="T39" i="1"/>
  <c r="T33" i="1"/>
  <c r="T7" i="1"/>
  <c r="T48" i="1"/>
  <c r="T9" i="1"/>
  <c r="T36" i="1"/>
  <c r="T21" i="1"/>
  <c r="T26" i="1"/>
  <c r="T37" i="1"/>
  <c r="T45" i="1"/>
  <c r="T42" i="1"/>
  <c r="T18" i="1"/>
  <c r="T31" i="1"/>
  <c r="T25" i="1"/>
  <c r="T23" i="1"/>
  <c r="T10" i="1"/>
  <c r="R54" i="1"/>
  <c r="T35" i="1"/>
  <c r="T20" i="1"/>
  <c r="T32" i="1"/>
  <c r="T30" i="1"/>
  <c r="T47" i="1"/>
  <c r="T28" i="1"/>
  <c r="T51" i="1"/>
  <c r="T43" i="1"/>
  <c r="T50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<sst xmlns="http://schemas.openxmlformats.org/spreadsheetml/2006/main" count="629" uniqueCount="141">
  <si>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</si>
  <si>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</si>
  <si>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</si>
  <si>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</si>
  <si>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</si>
  <si>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</si>
  <si>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</si>
  <si>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</si>
  <si>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</si>
  <si>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</si>
  <si>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</si>
  <si>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</si>
  <si>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</si>
  <si>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</si>
  <si>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</si>
  <si>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</si>
  <si>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</si>
  <si>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</si>
  <si>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</si>
  <si>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</si>
  <si>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</si>
  <si>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</si>
  <si>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</si>
  <si>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</si>
  <si>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</si>
  <si>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</si>
  <si>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</si>
  <si>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</si>
  <si>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</si>
  <si>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</si>
  <si>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</si>
  <si>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</si>
  <si>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</si>
  <si>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</si>
  <si>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</si>
  <si>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</si>
  <si>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</si>
  <si>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</si>
  <si>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</si>
  <si>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</si>
  <si>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</si>
  <si>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</si>
  <si>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</si>
  <si>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</si>
  <si>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</si>
  <si>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</si>
  <si>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</si>
  <si>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</si>
  <si>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</si>
  <si>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</si>
  <si>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</si>
  <si>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</si>
  <si>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</si>
  <si>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</si>
  <si>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</si>
  <si>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</si>
  <si>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</si>
  <si>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</si>
  <si>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</si>
  <si>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</si>
  <si>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</si>
  <si>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</si>
  <si>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</si>
  <si>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</si>
  <si>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</si>
  <si>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</si>
  <si>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</si>
  <si>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</si>
  <si>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</si>
  <si>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</si>
  <si>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</si>
  <si>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</si>
  <si>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</si>
  <si>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</si>
  <si>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</si>
  <si>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</si>
  <si>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</si>
  <si>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</si>
  <si>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08.09.</t>
  </si>
  <si>
    <t>22.09.</t>
  </si>
  <si>
    <t>06.10.</t>
  </si>
  <si>
    <t>20.10.</t>
  </si>
  <si>
    <t>24.11.</t>
  </si>
  <si>
    <t>Breddenberg</t>
  </si>
  <si>
    <t>Eisten</t>
  </si>
  <si>
    <t>Lorup</t>
  </si>
  <si>
    <t>Neubörger</t>
  </si>
  <si>
    <t>Sögel</t>
  </si>
  <si>
    <t>Breddenberg III</t>
  </si>
  <si>
    <t>Eisten I</t>
  </si>
  <si>
    <t>Lorup III</t>
  </si>
  <si>
    <t>Neubörger I</t>
  </si>
  <si>
    <t>Lorup IV</t>
  </si>
  <si>
    <t>Sögel II</t>
  </si>
  <si>
    <t>Jansen, Werner</t>
  </si>
  <si>
    <t>Jansen, Norbert</t>
  </si>
  <si>
    <t>Plüster, Alfons</t>
  </si>
  <si>
    <t>Plüster, Hans</t>
  </si>
  <si>
    <t>Wübben, Josef</t>
  </si>
  <si>
    <t>Schröer, Helmut</t>
  </si>
  <si>
    <t>Baalmann, Günther</t>
  </si>
  <si>
    <t>Düttmann, Martin</t>
  </si>
  <si>
    <t>Jansing, Rainer</t>
  </si>
  <si>
    <t>Wotte, Frank</t>
  </si>
  <si>
    <t>Will, Jürgen</t>
  </si>
  <si>
    <t>Oldiges, Anton</t>
  </si>
  <si>
    <t>Albers, Klaus-Dieter</t>
  </si>
  <si>
    <t>Klaus, Antons</t>
  </si>
  <si>
    <t>Sebastian, Antons</t>
  </si>
  <si>
    <t>Runde, Norbert</t>
  </si>
  <si>
    <t>Schnieders Willi</t>
  </si>
  <si>
    <t>Klaßen, Martin</t>
  </si>
  <si>
    <t>Gerd Klawitter</t>
  </si>
  <si>
    <t>Thomas Pölking</t>
  </si>
  <si>
    <t>Franz-Josef Luttmann</t>
  </si>
  <si>
    <t>Helmut Albers</t>
  </si>
  <si>
    <t>Robbers, Heinz</t>
  </si>
  <si>
    <t>Trempeck, Marco</t>
  </si>
  <si>
    <t>Grünloh, Michael</t>
  </si>
  <si>
    <t>Husmann, Michael</t>
  </si>
  <si>
    <t>Robbers, Bernd</t>
  </si>
  <si>
    <t>x</t>
  </si>
  <si>
    <t>Jansing</t>
  </si>
  <si>
    <t>05952/200830</t>
  </si>
  <si>
    <t>01.12.</t>
  </si>
  <si>
    <t>Jürgen Will</t>
  </si>
  <si>
    <t>Anton Oldiges</t>
  </si>
  <si>
    <t>Norbert Runde</t>
  </si>
  <si>
    <t>0173-8780918</t>
  </si>
  <si>
    <t>Willi Gerdes</t>
  </si>
  <si>
    <t>Grünloh Michael</t>
  </si>
  <si>
    <t xml:space="preserve">Werner Jansen </t>
  </si>
  <si>
    <t>X</t>
  </si>
  <si>
    <t>19.01.</t>
  </si>
  <si>
    <t>02.02.</t>
  </si>
  <si>
    <t>16.02.</t>
  </si>
  <si>
    <t>02.03.</t>
  </si>
  <si>
    <t>16.03.</t>
  </si>
  <si>
    <t>30.03.</t>
  </si>
  <si>
    <t>Wotte</t>
  </si>
  <si>
    <t>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</si>
</sst>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0.0"/>
    <numFmt numFmtId="165" formatCode="#,##0.0"/>
    <numFmt numFmtId="166" formatCode="_-* #,##0.00\ _€_-;\-* #,##0.00\ _€_-;_-* \-??\ _€_-;_-@_-"/>
    <numFmt numFmtId="170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260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2" fillId="0" borderId="0" applyBorder="0" applyProtection="0"/>
    <xf numFmtId="0" fontId="22" fillId="0" borderId="0"/>
    <xf numFmtId="166" fontId="22" fillId="0" borderId="0" applyBorder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8260">
    <cellStyle name="Komma" xfId="1" builtinId="3"/>
    <cellStyle name="Komma 10" xfId="133" xr:uid="{00000000-0005-0000-0000-0000B2000000}"/>
    <cellStyle name="Komma 10 2" xfId="391" xr:uid="{00000000-0005-0000-0000-0000B2000000}"/>
    <cellStyle name="Komma 10 2 2" xfId="907" xr:uid="{00000000-0005-0000-0000-0000B2000000}"/>
    <cellStyle name="Komma 10 2 2 2" xfId="1939" xr:uid="{00000000-0005-0000-0000-0000B2000000}"/>
    <cellStyle name="Komma 10 2 2 2 2" xfId="4003" xr:uid="{00000000-0005-0000-0000-0000B2000000}"/>
    <cellStyle name="Komma 10 2 2 2 2 2" xfId="8131" xr:uid="{00000000-0005-0000-0000-0000B2000000}"/>
    <cellStyle name="Komma 10 2 2 2 3" xfId="6067" xr:uid="{00000000-0005-0000-0000-0000B2000000}"/>
    <cellStyle name="Komma 10 2 2 3" xfId="2971" xr:uid="{00000000-0005-0000-0000-0000B2000000}"/>
    <cellStyle name="Komma 10 2 2 3 2" xfId="7099" xr:uid="{00000000-0005-0000-0000-0000B2000000}"/>
    <cellStyle name="Komma 10 2 2 4" xfId="5035" xr:uid="{00000000-0005-0000-0000-0000B2000000}"/>
    <cellStyle name="Komma 10 2 3" xfId="1423" xr:uid="{00000000-0005-0000-0000-0000B2000000}"/>
    <cellStyle name="Komma 10 2 3 2" xfId="3487" xr:uid="{00000000-0005-0000-0000-0000B2000000}"/>
    <cellStyle name="Komma 10 2 3 2 2" xfId="7615" xr:uid="{00000000-0005-0000-0000-0000B2000000}"/>
    <cellStyle name="Komma 10 2 3 3" xfId="5551" xr:uid="{00000000-0005-0000-0000-0000B2000000}"/>
    <cellStyle name="Komma 10 2 4" xfId="2455" xr:uid="{00000000-0005-0000-0000-0000B2000000}"/>
    <cellStyle name="Komma 10 2 4 2" xfId="6583" xr:uid="{00000000-0005-0000-0000-0000B2000000}"/>
    <cellStyle name="Komma 10 2 5" xfId="4519" xr:uid="{00000000-0005-0000-0000-0000B2000000}"/>
    <cellStyle name="Komma 10 3" xfId="649" xr:uid="{00000000-0005-0000-0000-0000B2000000}"/>
    <cellStyle name="Komma 10 3 2" xfId="1681" xr:uid="{00000000-0005-0000-0000-0000B2000000}"/>
    <cellStyle name="Komma 10 3 2 2" xfId="3745" xr:uid="{00000000-0005-0000-0000-0000B2000000}"/>
    <cellStyle name="Komma 10 3 2 2 2" xfId="7873" xr:uid="{00000000-0005-0000-0000-0000B2000000}"/>
    <cellStyle name="Komma 10 3 2 3" xfId="5809" xr:uid="{00000000-0005-0000-0000-0000B2000000}"/>
    <cellStyle name="Komma 10 3 3" xfId="2713" xr:uid="{00000000-0005-0000-0000-0000B2000000}"/>
    <cellStyle name="Komma 10 3 3 2" xfId="6841" xr:uid="{00000000-0005-0000-0000-0000B2000000}"/>
    <cellStyle name="Komma 10 3 4" xfId="4777" xr:uid="{00000000-0005-0000-0000-0000B2000000}"/>
    <cellStyle name="Komma 10 4" xfId="1165" xr:uid="{00000000-0005-0000-0000-0000B2000000}"/>
    <cellStyle name="Komma 10 4 2" xfId="3229" xr:uid="{00000000-0005-0000-0000-0000B2000000}"/>
    <cellStyle name="Komma 10 4 2 2" xfId="7357" xr:uid="{00000000-0005-0000-0000-0000B2000000}"/>
    <cellStyle name="Komma 10 4 3" xfId="5293" xr:uid="{00000000-0005-0000-0000-0000B2000000}"/>
    <cellStyle name="Komma 10 5" xfId="2197" xr:uid="{00000000-0005-0000-0000-0000B2000000}"/>
    <cellStyle name="Komma 10 5 2" xfId="6325" xr:uid="{00000000-0005-0000-0000-0000B2000000}"/>
    <cellStyle name="Komma 10 6" xfId="4261" xr:uid="{00000000-0005-0000-0000-0000B2000000}"/>
    <cellStyle name="Komma 11" xfId="262" xr:uid="{00000000-0005-0000-0000-000033010000}"/>
    <cellStyle name="Komma 11 2" xfId="778" xr:uid="{00000000-0005-0000-0000-000033010000}"/>
    <cellStyle name="Komma 11 2 2" xfId="1810" xr:uid="{00000000-0005-0000-0000-000033010000}"/>
    <cellStyle name="Komma 11 2 2 2" xfId="3874" xr:uid="{00000000-0005-0000-0000-000033010000}"/>
    <cellStyle name="Komma 11 2 2 2 2" xfId="8002" xr:uid="{00000000-0005-0000-0000-000033010000}"/>
    <cellStyle name="Komma 11 2 2 3" xfId="5938" xr:uid="{00000000-0005-0000-0000-000033010000}"/>
    <cellStyle name="Komma 11 2 3" xfId="2842" xr:uid="{00000000-0005-0000-0000-000033010000}"/>
    <cellStyle name="Komma 11 2 3 2" xfId="6970" xr:uid="{00000000-0005-0000-0000-000033010000}"/>
    <cellStyle name="Komma 11 2 4" xfId="4906" xr:uid="{00000000-0005-0000-0000-000033010000}"/>
    <cellStyle name="Komma 11 3" xfId="1294" xr:uid="{00000000-0005-0000-0000-000033010000}"/>
    <cellStyle name="Komma 11 3 2" xfId="3358" xr:uid="{00000000-0005-0000-0000-000033010000}"/>
    <cellStyle name="Komma 11 3 2 2" xfId="7486" xr:uid="{00000000-0005-0000-0000-000033010000}"/>
    <cellStyle name="Komma 11 3 3" xfId="5422" xr:uid="{00000000-0005-0000-0000-000033010000}"/>
    <cellStyle name="Komma 11 4" xfId="2326" xr:uid="{00000000-0005-0000-0000-000033010000}"/>
    <cellStyle name="Komma 11 4 2" xfId="6454" xr:uid="{00000000-0005-0000-0000-000033010000}"/>
    <cellStyle name="Komma 11 5" xfId="4390" xr:uid="{00000000-0005-0000-0000-000033010000}"/>
    <cellStyle name="Komma 12" xfId="520" xr:uid="{00000000-0005-0000-0000-000035020000}"/>
    <cellStyle name="Komma 12 2" xfId="1552" xr:uid="{00000000-0005-0000-0000-000035020000}"/>
    <cellStyle name="Komma 12 2 2" xfId="3616" xr:uid="{00000000-0005-0000-0000-000035020000}"/>
    <cellStyle name="Komma 12 2 2 2" xfId="7744" xr:uid="{00000000-0005-0000-0000-000035020000}"/>
    <cellStyle name="Komma 12 2 3" xfId="5680" xr:uid="{00000000-0005-0000-0000-000035020000}"/>
    <cellStyle name="Komma 12 3" xfId="2584" xr:uid="{00000000-0005-0000-0000-000035020000}"/>
    <cellStyle name="Komma 12 3 2" xfId="6712" xr:uid="{00000000-0005-0000-0000-000035020000}"/>
    <cellStyle name="Komma 12 4" xfId="4648" xr:uid="{00000000-0005-0000-0000-000035020000}"/>
    <cellStyle name="Komma 13" xfId="1036" xr:uid="{00000000-0005-0000-0000-000039040000}"/>
    <cellStyle name="Komma 13 2" xfId="3100" xr:uid="{00000000-0005-0000-0000-000039040000}"/>
    <cellStyle name="Komma 13 2 2" xfId="7228" xr:uid="{00000000-0005-0000-0000-000039040000}"/>
    <cellStyle name="Komma 13 3" xfId="5164" xr:uid="{00000000-0005-0000-0000-000039040000}"/>
    <cellStyle name="Komma 14" xfId="2068" xr:uid="{00000000-0005-0000-0000-000041080000}"/>
    <cellStyle name="Komma 14 2" xfId="6196" xr:uid="{00000000-0005-0000-0000-000041080000}"/>
    <cellStyle name="Komma 15" xfId="4132" xr:uid="{00000000-0005-0000-0000-000051100000}"/>
    <cellStyle name="Komma 2" xfId="4" xr:uid="{00000000-0005-0000-0000-000001000000}"/>
    <cellStyle name="Komma 2 10" xfId="523" xr:uid="{00000000-0005-0000-0000-000001000000}"/>
    <cellStyle name="Komma 2 10 2" xfId="1555" xr:uid="{00000000-0005-0000-0000-000001000000}"/>
    <cellStyle name="Komma 2 10 2 2" xfId="3619" xr:uid="{00000000-0005-0000-0000-000001000000}"/>
    <cellStyle name="Komma 2 10 2 2 2" xfId="7747" xr:uid="{00000000-0005-0000-0000-000001000000}"/>
    <cellStyle name="Komma 2 10 2 3" xfId="5683" xr:uid="{00000000-0005-0000-0000-000001000000}"/>
    <cellStyle name="Komma 2 10 3" xfId="2587" xr:uid="{00000000-0005-0000-0000-000001000000}"/>
    <cellStyle name="Komma 2 10 3 2" xfId="6715" xr:uid="{00000000-0005-0000-0000-000001000000}"/>
    <cellStyle name="Komma 2 10 4" xfId="4651" xr:uid="{00000000-0005-0000-0000-000001000000}"/>
    <cellStyle name="Komma 2 11" xfId="1039" xr:uid="{00000000-0005-0000-0000-000001000000}"/>
    <cellStyle name="Komma 2 11 2" xfId="3103" xr:uid="{00000000-0005-0000-0000-000001000000}"/>
    <cellStyle name="Komma 2 11 2 2" xfId="7231" xr:uid="{00000000-0005-0000-0000-000001000000}"/>
    <cellStyle name="Komma 2 11 3" xfId="5167" xr:uid="{00000000-0005-0000-0000-000001000000}"/>
    <cellStyle name="Komma 2 12" xfId="2071" xr:uid="{00000000-0005-0000-0000-000001000000}"/>
    <cellStyle name="Komma 2 12 2" xfId="6199" xr:uid="{00000000-0005-0000-0000-000001000000}"/>
    <cellStyle name="Komma 2 13" xfId="4135" xr:uid="{00000000-0005-0000-0000-000001000000}"/>
    <cellStyle name="Komma 2 2" xfId="6" xr:uid="{00000000-0005-0000-0000-000002000000}"/>
    <cellStyle name="Komma 2 2 10" xfId="525" xr:uid="{00000000-0005-0000-0000-000002000000}"/>
    <cellStyle name="Komma 2 2 10 2" xfId="1557" xr:uid="{00000000-0005-0000-0000-000002000000}"/>
    <cellStyle name="Komma 2 2 10 2 2" xfId="3621" xr:uid="{00000000-0005-0000-0000-000002000000}"/>
    <cellStyle name="Komma 2 2 10 2 2 2" xfId="7749" xr:uid="{00000000-0005-0000-0000-000002000000}"/>
    <cellStyle name="Komma 2 2 10 2 3" xfId="5685" xr:uid="{00000000-0005-0000-0000-000002000000}"/>
    <cellStyle name="Komma 2 2 10 3" xfId="2589" xr:uid="{00000000-0005-0000-0000-000002000000}"/>
    <cellStyle name="Komma 2 2 10 3 2" xfId="6717" xr:uid="{00000000-0005-0000-0000-000002000000}"/>
    <cellStyle name="Komma 2 2 10 4" xfId="4653" xr:uid="{00000000-0005-0000-0000-000002000000}"/>
    <cellStyle name="Komma 2 2 11" xfId="1041" xr:uid="{00000000-0005-0000-0000-000002000000}"/>
    <cellStyle name="Komma 2 2 11 2" xfId="3105" xr:uid="{00000000-0005-0000-0000-000002000000}"/>
    <cellStyle name="Komma 2 2 11 2 2" xfId="7233" xr:uid="{00000000-0005-0000-0000-000002000000}"/>
    <cellStyle name="Komma 2 2 11 3" xfId="5169" xr:uid="{00000000-0005-0000-0000-000002000000}"/>
    <cellStyle name="Komma 2 2 12" xfId="2073" xr:uid="{00000000-0005-0000-0000-000002000000}"/>
    <cellStyle name="Komma 2 2 12 2" xfId="6201" xr:uid="{00000000-0005-0000-0000-000002000000}"/>
    <cellStyle name="Komma 2 2 13" xfId="4137" xr:uid="{00000000-0005-0000-0000-000002000000}"/>
    <cellStyle name="Komma 2 2 2" xfId="10" xr:uid="{00000000-0005-0000-0000-000003000000}"/>
    <cellStyle name="Komma 2 2 2 10" xfId="2077" xr:uid="{00000000-0005-0000-0000-000003000000}"/>
    <cellStyle name="Komma 2 2 2 10 2" xfId="6205" xr:uid="{00000000-0005-0000-0000-000003000000}"/>
    <cellStyle name="Komma 2 2 2 11" xfId="4141" xr:uid="{00000000-0005-0000-0000-000003000000}"/>
    <cellStyle name="Komma 2 2 2 2" xfId="18" xr:uid="{00000000-0005-0000-0000-000004000000}"/>
    <cellStyle name="Komma 2 2 2 2 10" xfId="4149" xr:uid="{00000000-0005-0000-0000-000004000000}"/>
    <cellStyle name="Komma 2 2 2 2 2" xfId="36" xr:uid="{00000000-0005-0000-0000-000005000000}"/>
    <cellStyle name="Komma 2 2 2 2 2 2" xfId="68" xr:uid="{00000000-0005-0000-0000-000006000000}"/>
    <cellStyle name="Komma 2 2 2 2 2 2 2" xfId="132" xr:uid="{00000000-0005-0000-0000-000007000000}"/>
    <cellStyle name="Komma 2 2 2 2 2 2 2 2" xfId="261" xr:uid="{00000000-0005-0000-0000-000007000000}"/>
    <cellStyle name="Komma 2 2 2 2 2 2 2 2 2" xfId="519" xr:uid="{00000000-0005-0000-0000-000007000000}"/>
    <cellStyle name="Komma 2 2 2 2 2 2 2 2 2 2" xfId="1035" xr:uid="{00000000-0005-0000-0000-000007000000}"/>
    <cellStyle name="Komma 2 2 2 2 2 2 2 2 2 2 2" xfId="2067" xr:uid="{00000000-0005-0000-0000-000007000000}"/>
    <cellStyle name="Komma 2 2 2 2 2 2 2 2 2 2 2 2" xfId="4131" xr:uid="{00000000-0005-0000-0000-000007000000}"/>
    <cellStyle name="Komma 2 2 2 2 2 2 2 2 2 2 2 2 2" xfId="8259" xr:uid="{00000000-0005-0000-0000-000007000000}"/>
    <cellStyle name="Komma 2 2 2 2 2 2 2 2 2 2 2 3" xfId="6195" xr:uid="{00000000-0005-0000-0000-000007000000}"/>
    <cellStyle name="Komma 2 2 2 2 2 2 2 2 2 2 3" xfId="3099" xr:uid="{00000000-0005-0000-0000-000007000000}"/>
    <cellStyle name="Komma 2 2 2 2 2 2 2 2 2 2 3 2" xfId="7227" xr:uid="{00000000-0005-0000-0000-000007000000}"/>
    <cellStyle name="Komma 2 2 2 2 2 2 2 2 2 2 4" xfId="5163" xr:uid="{00000000-0005-0000-0000-000007000000}"/>
    <cellStyle name="Komma 2 2 2 2 2 2 2 2 2 3" xfId="1551" xr:uid="{00000000-0005-0000-0000-000007000000}"/>
    <cellStyle name="Komma 2 2 2 2 2 2 2 2 2 3 2" xfId="3615" xr:uid="{00000000-0005-0000-0000-000007000000}"/>
    <cellStyle name="Komma 2 2 2 2 2 2 2 2 2 3 2 2" xfId="7743" xr:uid="{00000000-0005-0000-0000-000007000000}"/>
    <cellStyle name="Komma 2 2 2 2 2 2 2 2 2 3 3" xfId="5679" xr:uid="{00000000-0005-0000-0000-000007000000}"/>
    <cellStyle name="Komma 2 2 2 2 2 2 2 2 2 4" xfId="2583" xr:uid="{00000000-0005-0000-0000-000007000000}"/>
    <cellStyle name="Komma 2 2 2 2 2 2 2 2 2 4 2" xfId="6711" xr:uid="{00000000-0005-0000-0000-000007000000}"/>
    <cellStyle name="Komma 2 2 2 2 2 2 2 2 2 5" xfId="4647" xr:uid="{00000000-0005-0000-0000-000007000000}"/>
    <cellStyle name="Komma 2 2 2 2 2 2 2 2 3" xfId="777" xr:uid="{00000000-0005-0000-0000-000007000000}"/>
    <cellStyle name="Komma 2 2 2 2 2 2 2 2 3 2" xfId="1809" xr:uid="{00000000-0005-0000-0000-000007000000}"/>
    <cellStyle name="Komma 2 2 2 2 2 2 2 2 3 2 2" xfId="3873" xr:uid="{00000000-0005-0000-0000-000007000000}"/>
    <cellStyle name="Komma 2 2 2 2 2 2 2 2 3 2 2 2" xfId="8001" xr:uid="{00000000-0005-0000-0000-000007000000}"/>
    <cellStyle name="Komma 2 2 2 2 2 2 2 2 3 2 3" xfId="5937" xr:uid="{00000000-0005-0000-0000-000007000000}"/>
    <cellStyle name="Komma 2 2 2 2 2 2 2 2 3 3" xfId="2841" xr:uid="{00000000-0005-0000-0000-000007000000}"/>
    <cellStyle name="Komma 2 2 2 2 2 2 2 2 3 3 2" xfId="6969" xr:uid="{00000000-0005-0000-0000-000007000000}"/>
    <cellStyle name="Komma 2 2 2 2 2 2 2 2 3 4" xfId="4905" xr:uid="{00000000-0005-0000-0000-000007000000}"/>
    <cellStyle name="Komma 2 2 2 2 2 2 2 2 4" xfId="1293" xr:uid="{00000000-0005-0000-0000-000007000000}"/>
    <cellStyle name="Komma 2 2 2 2 2 2 2 2 4 2" xfId="3357" xr:uid="{00000000-0005-0000-0000-000007000000}"/>
    <cellStyle name="Komma 2 2 2 2 2 2 2 2 4 2 2" xfId="7485" xr:uid="{00000000-0005-0000-0000-000007000000}"/>
    <cellStyle name="Komma 2 2 2 2 2 2 2 2 4 3" xfId="5421" xr:uid="{00000000-0005-0000-0000-000007000000}"/>
    <cellStyle name="Komma 2 2 2 2 2 2 2 2 5" xfId="2325" xr:uid="{00000000-0005-0000-0000-000007000000}"/>
    <cellStyle name="Komma 2 2 2 2 2 2 2 2 5 2" xfId="6453" xr:uid="{00000000-0005-0000-0000-000007000000}"/>
    <cellStyle name="Komma 2 2 2 2 2 2 2 2 6" xfId="4389" xr:uid="{00000000-0005-0000-0000-000007000000}"/>
    <cellStyle name="Komma 2 2 2 2 2 2 2 3" xfId="390" xr:uid="{00000000-0005-0000-0000-000007000000}"/>
    <cellStyle name="Komma 2 2 2 2 2 2 2 3 2" xfId="906" xr:uid="{00000000-0005-0000-0000-000007000000}"/>
    <cellStyle name="Komma 2 2 2 2 2 2 2 3 2 2" xfId="1938" xr:uid="{00000000-0005-0000-0000-000007000000}"/>
    <cellStyle name="Komma 2 2 2 2 2 2 2 3 2 2 2" xfId="4002" xr:uid="{00000000-0005-0000-0000-000007000000}"/>
    <cellStyle name="Komma 2 2 2 2 2 2 2 3 2 2 2 2" xfId="8130" xr:uid="{00000000-0005-0000-0000-000007000000}"/>
    <cellStyle name="Komma 2 2 2 2 2 2 2 3 2 2 3" xfId="6066" xr:uid="{00000000-0005-0000-0000-000007000000}"/>
    <cellStyle name="Komma 2 2 2 2 2 2 2 3 2 3" xfId="2970" xr:uid="{00000000-0005-0000-0000-000007000000}"/>
    <cellStyle name="Komma 2 2 2 2 2 2 2 3 2 3 2" xfId="7098" xr:uid="{00000000-0005-0000-0000-000007000000}"/>
    <cellStyle name="Komma 2 2 2 2 2 2 2 3 2 4" xfId="5034" xr:uid="{00000000-0005-0000-0000-000007000000}"/>
    <cellStyle name="Komma 2 2 2 2 2 2 2 3 3" xfId="1422" xr:uid="{00000000-0005-0000-0000-000007000000}"/>
    <cellStyle name="Komma 2 2 2 2 2 2 2 3 3 2" xfId="3486" xr:uid="{00000000-0005-0000-0000-000007000000}"/>
    <cellStyle name="Komma 2 2 2 2 2 2 2 3 3 2 2" xfId="7614" xr:uid="{00000000-0005-0000-0000-000007000000}"/>
    <cellStyle name="Komma 2 2 2 2 2 2 2 3 3 3" xfId="5550" xr:uid="{00000000-0005-0000-0000-000007000000}"/>
    <cellStyle name="Komma 2 2 2 2 2 2 2 3 4" xfId="2454" xr:uid="{00000000-0005-0000-0000-000007000000}"/>
    <cellStyle name="Komma 2 2 2 2 2 2 2 3 4 2" xfId="6582" xr:uid="{00000000-0005-0000-0000-000007000000}"/>
    <cellStyle name="Komma 2 2 2 2 2 2 2 3 5" xfId="4518" xr:uid="{00000000-0005-0000-0000-000007000000}"/>
    <cellStyle name="Komma 2 2 2 2 2 2 2 4" xfId="648" xr:uid="{00000000-0005-0000-0000-000007000000}"/>
    <cellStyle name="Komma 2 2 2 2 2 2 2 4 2" xfId="1680" xr:uid="{00000000-0005-0000-0000-000007000000}"/>
    <cellStyle name="Komma 2 2 2 2 2 2 2 4 2 2" xfId="3744" xr:uid="{00000000-0005-0000-0000-000007000000}"/>
    <cellStyle name="Komma 2 2 2 2 2 2 2 4 2 2 2" xfId="7872" xr:uid="{00000000-0005-0000-0000-000007000000}"/>
    <cellStyle name="Komma 2 2 2 2 2 2 2 4 2 3" xfId="5808" xr:uid="{00000000-0005-0000-0000-000007000000}"/>
    <cellStyle name="Komma 2 2 2 2 2 2 2 4 3" xfId="2712" xr:uid="{00000000-0005-0000-0000-000007000000}"/>
    <cellStyle name="Komma 2 2 2 2 2 2 2 4 3 2" xfId="6840" xr:uid="{00000000-0005-0000-0000-000007000000}"/>
    <cellStyle name="Komma 2 2 2 2 2 2 2 4 4" xfId="4776" xr:uid="{00000000-0005-0000-0000-000007000000}"/>
    <cellStyle name="Komma 2 2 2 2 2 2 2 5" xfId="1164" xr:uid="{00000000-0005-0000-0000-000007000000}"/>
    <cellStyle name="Komma 2 2 2 2 2 2 2 5 2" xfId="3228" xr:uid="{00000000-0005-0000-0000-000007000000}"/>
    <cellStyle name="Komma 2 2 2 2 2 2 2 5 2 2" xfId="7356" xr:uid="{00000000-0005-0000-0000-000007000000}"/>
    <cellStyle name="Komma 2 2 2 2 2 2 2 5 3" xfId="5292" xr:uid="{00000000-0005-0000-0000-000007000000}"/>
    <cellStyle name="Komma 2 2 2 2 2 2 2 6" xfId="2196" xr:uid="{00000000-0005-0000-0000-000007000000}"/>
    <cellStyle name="Komma 2 2 2 2 2 2 2 6 2" xfId="6324" xr:uid="{00000000-0005-0000-0000-000007000000}"/>
    <cellStyle name="Komma 2 2 2 2 2 2 2 7" xfId="4260" xr:uid="{00000000-0005-0000-0000-000007000000}"/>
    <cellStyle name="Komma 2 2 2 2 2 2 3" xfId="197" xr:uid="{00000000-0005-0000-0000-000006000000}"/>
    <cellStyle name="Komma 2 2 2 2 2 2 3 2" xfId="455" xr:uid="{00000000-0005-0000-0000-000006000000}"/>
    <cellStyle name="Komma 2 2 2 2 2 2 3 2 2" xfId="971" xr:uid="{00000000-0005-0000-0000-000006000000}"/>
    <cellStyle name="Komma 2 2 2 2 2 2 3 2 2 2" xfId="2003" xr:uid="{00000000-0005-0000-0000-000006000000}"/>
    <cellStyle name="Komma 2 2 2 2 2 2 3 2 2 2 2" xfId="4067" xr:uid="{00000000-0005-0000-0000-000006000000}"/>
    <cellStyle name="Komma 2 2 2 2 2 2 3 2 2 2 2 2" xfId="8195" xr:uid="{00000000-0005-0000-0000-000006000000}"/>
    <cellStyle name="Komma 2 2 2 2 2 2 3 2 2 2 3" xfId="6131" xr:uid="{00000000-0005-0000-0000-000006000000}"/>
    <cellStyle name="Komma 2 2 2 2 2 2 3 2 2 3" xfId="3035" xr:uid="{00000000-0005-0000-0000-000006000000}"/>
    <cellStyle name="Komma 2 2 2 2 2 2 3 2 2 3 2" xfId="7163" xr:uid="{00000000-0005-0000-0000-000006000000}"/>
    <cellStyle name="Komma 2 2 2 2 2 2 3 2 2 4" xfId="5099" xr:uid="{00000000-0005-0000-0000-000006000000}"/>
    <cellStyle name="Komma 2 2 2 2 2 2 3 2 3" xfId="1487" xr:uid="{00000000-0005-0000-0000-000006000000}"/>
    <cellStyle name="Komma 2 2 2 2 2 2 3 2 3 2" xfId="3551" xr:uid="{00000000-0005-0000-0000-000006000000}"/>
    <cellStyle name="Komma 2 2 2 2 2 2 3 2 3 2 2" xfId="7679" xr:uid="{00000000-0005-0000-0000-000006000000}"/>
    <cellStyle name="Komma 2 2 2 2 2 2 3 2 3 3" xfId="5615" xr:uid="{00000000-0005-0000-0000-000006000000}"/>
    <cellStyle name="Komma 2 2 2 2 2 2 3 2 4" xfId="2519" xr:uid="{00000000-0005-0000-0000-000006000000}"/>
    <cellStyle name="Komma 2 2 2 2 2 2 3 2 4 2" xfId="6647" xr:uid="{00000000-0005-0000-0000-000006000000}"/>
    <cellStyle name="Komma 2 2 2 2 2 2 3 2 5" xfId="4583" xr:uid="{00000000-0005-0000-0000-000006000000}"/>
    <cellStyle name="Komma 2 2 2 2 2 2 3 3" xfId="713" xr:uid="{00000000-0005-0000-0000-000006000000}"/>
    <cellStyle name="Komma 2 2 2 2 2 2 3 3 2" xfId="1745" xr:uid="{00000000-0005-0000-0000-000006000000}"/>
    <cellStyle name="Komma 2 2 2 2 2 2 3 3 2 2" xfId="3809" xr:uid="{00000000-0005-0000-0000-000006000000}"/>
    <cellStyle name="Komma 2 2 2 2 2 2 3 3 2 2 2" xfId="7937" xr:uid="{00000000-0005-0000-0000-000006000000}"/>
    <cellStyle name="Komma 2 2 2 2 2 2 3 3 2 3" xfId="5873" xr:uid="{00000000-0005-0000-0000-000006000000}"/>
    <cellStyle name="Komma 2 2 2 2 2 2 3 3 3" xfId="2777" xr:uid="{00000000-0005-0000-0000-000006000000}"/>
    <cellStyle name="Komma 2 2 2 2 2 2 3 3 3 2" xfId="6905" xr:uid="{00000000-0005-0000-0000-000006000000}"/>
    <cellStyle name="Komma 2 2 2 2 2 2 3 3 4" xfId="4841" xr:uid="{00000000-0005-0000-0000-000006000000}"/>
    <cellStyle name="Komma 2 2 2 2 2 2 3 4" xfId="1229" xr:uid="{00000000-0005-0000-0000-000006000000}"/>
    <cellStyle name="Komma 2 2 2 2 2 2 3 4 2" xfId="3293" xr:uid="{00000000-0005-0000-0000-000006000000}"/>
    <cellStyle name="Komma 2 2 2 2 2 2 3 4 2 2" xfId="7421" xr:uid="{00000000-0005-0000-0000-000006000000}"/>
    <cellStyle name="Komma 2 2 2 2 2 2 3 4 3" xfId="5357" xr:uid="{00000000-0005-0000-0000-000006000000}"/>
    <cellStyle name="Komma 2 2 2 2 2 2 3 5" xfId="2261" xr:uid="{00000000-0005-0000-0000-000006000000}"/>
    <cellStyle name="Komma 2 2 2 2 2 2 3 5 2" xfId="6389" xr:uid="{00000000-0005-0000-0000-000006000000}"/>
    <cellStyle name="Komma 2 2 2 2 2 2 3 6" xfId="4325" xr:uid="{00000000-0005-0000-0000-000006000000}"/>
    <cellStyle name="Komma 2 2 2 2 2 2 4" xfId="326" xr:uid="{00000000-0005-0000-0000-000006000000}"/>
    <cellStyle name="Komma 2 2 2 2 2 2 4 2" xfId="842" xr:uid="{00000000-0005-0000-0000-000006000000}"/>
    <cellStyle name="Komma 2 2 2 2 2 2 4 2 2" xfId="1874" xr:uid="{00000000-0005-0000-0000-000006000000}"/>
    <cellStyle name="Komma 2 2 2 2 2 2 4 2 2 2" xfId="3938" xr:uid="{00000000-0005-0000-0000-000006000000}"/>
    <cellStyle name="Komma 2 2 2 2 2 2 4 2 2 2 2" xfId="8066" xr:uid="{00000000-0005-0000-0000-000006000000}"/>
    <cellStyle name="Komma 2 2 2 2 2 2 4 2 2 3" xfId="6002" xr:uid="{00000000-0005-0000-0000-000006000000}"/>
    <cellStyle name="Komma 2 2 2 2 2 2 4 2 3" xfId="2906" xr:uid="{00000000-0005-0000-0000-000006000000}"/>
    <cellStyle name="Komma 2 2 2 2 2 2 4 2 3 2" xfId="7034" xr:uid="{00000000-0005-0000-0000-000006000000}"/>
    <cellStyle name="Komma 2 2 2 2 2 2 4 2 4" xfId="4970" xr:uid="{00000000-0005-0000-0000-000006000000}"/>
    <cellStyle name="Komma 2 2 2 2 2 2 4 3" xfId="1358" xr:uid="{00000000-0005-0000-0000-000006000000}"/>
    <cellStyle name="Komma 2 2 2 2 2 2 4 3 2" xfId="3422" xr:uid="{00000000-0005-0000-0000-000006000000}"/>
    <cellStyle name="Komma 2 2 2 2 2 2 4 3 2 2" xfId="7550" xr:uid="{00000000-0005-0000-0000-000006000000}"/>
    <cellStyle name="Komma 2 2 2 2 2 2 4 3 3" xfId="5486" xr:uid="{00000000-0005-0000-0000-000006000000}"/>
    <cellStyle name="Komma 2 2 2 2 2 2 4 4" xfId="2390" xr:uid="{00000000-0005-0000-0000-000006000000}"/>
    <cellStyle name="Komma 2 2 2 2 2 2 4 4 2" xfId="6518" xr:uid="{00000000-0005-0000-0000-000006000000}"/>
    <cellStyle name="Komma 2 2 2 2 2 2 4 5" xfId="4454" xr:uid="{00000000-0005-0000-0000-000006000000}"/>
    <cellStyle name="Komma 2 2 2 2 2 2 5" xfId="584" xr:uid="{00000000-0005-0000-0000-000006000000}"/>
    <cellStyle name="Komma 2 2 2 2 2 2 5 2" xfId="1616" xr:uid="{00000000-0005-0000-0000-000006000000}"/>
    <cellStyle name="Komma 2 2 2 2 2 2 5 2 2" xfId="3680" xr:uid="{00000000-0005-0000-0000-000006000000}"/>
    <cellStyle name="Komma 2 2 2 2 2 2 5 2 2 2" xfId="7808" xr:uid="{00000000-0005-0000-0000-000006000000}"/>
    <cellStyle name="Komma 2 2 2 2 2 2 5 2 3" xfId="5744" xr:uid="{00000000-0005-0000-0000-000006000000}"/>
    <cellStyle name="Komma 2 2 2 2 2 2 5 3" xfId="2648" xr:uid="{00000000-0005-0000-0000-000006000000}"/>
    <cellStyle name="Komma 2 2 2 2 2 2 5 3 2" xfId="6776" xr:uid="{00000000-0005-0000-0000-000006000000}"/>
    <cellStyle name="Komma 2 2 2 2 2 2 5 4" xfId="4712" xr:uid="{00000000-0005-0000-0000-000006000000}"/>
    <cellStyle name="Komma 2 2 2 2 2 2 6" xfId="1100" xr:uid="{00000000-0005-0000-0000-000006000000}"/>
    <cellStyle name="Komma 2 2 2 2 2 2 6 2" xfId="3164" xr:uid="{00000000-0005-0000-0000-000006000000}"/>
    <cellStyle name="Komma 2 2 2 2 2 2 6 2 2" xfId="7292" xr:uid="{00000000-0005-0000-0000-000006000000}"/>
    <cellStyle name="Komma 2 2 2 2 2 2 6 3" xfId="5228" xr:uid="{00000000-0005-0000-0000-000006000000}"/>
    <cellStyle name="Komma 2 2 2 2 2 2 7" xfId="2132" xr:uid="{00000000-0005-0000-0000-000006000000}"/>
    <cellStyle name="Komma 2 2 2 2 2 2 7 2" xfId="6260" xr:uid="{00000000-0005-0000-0000-000006000000}"/>
    <cellStyle name="Komma 2 2 2 2 2 2 8" xfId="4196" xr:uid="{00000000-0005-0000-0000-000006000000}"/>
    <cellStyle name="Komma 2 2 2 2 2 3" xfId="100" xr:uid="{00000000-0005-0000-0000-000008000000}"/>
    <cellStyle name="Komma 2 2 2 2 2 3 2" xfId="229" xr:uid="{00000000-0005-0000-0000-000008000000}"/>
    <cellStyle name="Komma 2 2 2 2 2 3 2 2" xfId="487" xr:uid="{00000000-0005-0000-0000-000008000000}"/>
    <cellStyle name="Komma 2 2 2 2 2 3 2 2 2" xfId="1003" xr:uid="{00000000-0005-0000-0000-000008000000}"/>
    <cellStyle name="Komma 2 2 2 2 2 3 2 2 2 2" xfId="2035" xr:uid="{00000000-0005-0000-0000-000008000000}"/>
    <cellStyle name="Komma 2 2 2 2 2 3 2 2 2 2 2" xfId="4099" xr:uid="{00000000-0005-0000-0000-000008000000}"/>
    <cellStyle name="Komma 2 2 2 2 2 3 2 2 2 2 2 2" xfId="8227" xr:uid="{00000000-0005-0000-0000-000008000000}"/>
    <cellStyle name="Komma 2 2 2 2 2 3 2 2 2 2 3" xfId="6163" xr:uid="{00000000-0005-0000-0000-000008000000}"/>
    <cellStyle name="Komma 2 2 2 2 2 3 2 2 2 3" xfId="3067" xr:uid="{00000000-0005-0000-0000-000008000000}"/>
    <cellStyle name="Komma 2 2 2 2 2 3 2 2 2 3 2" xfId="7195" xr:uid="{00000000-0005-0000-0000-000008000000}"/>
    <cellStyle name="Komma 2 2 2 2 2 3 2 2 2 4" xfId="5131" xr:uid="{00000000-0005-0000-0000-000008000000}"/>
    <cellStyle name="Komma 2 2 2 2 2 3 2 2 3" xfId="1519" xr:uid="{00000000-0005-0000-0000-000008000000}"/>
    <cellStyle name="Komma 2 2 2 2 2 3 2 2 3 2" xfId="3583" xr:uid="{00000000-0005-0000-0000-000008000000}"/>
    <cellStyle name="Komma 2 2 2 2 2 3 2 2 3 2 2" xfId="7711" xr:uid="{00000000-0005-0000-0000-000008000000}"/>
    <cellStyle name="Komma 2 2 2 2 2 3 2 2 3 3" xfId="5647" xr:uid="{00000000-0005-0000-0000-000008000000}"/>
    <cellStyle name="Komma 2 2 2 2 2 3 2 2 4" xfId="2551" xr:uid="{00000000-0005-0000-0000-000008000000}"/>
    <cellStyle name="Komma 2 2 2 2 2 3 2 2 4 2" xfId="6679" xr:uid="{00000000-0005-0000-0000-000008000000}"/>
    <cellStyle name="Komma 2 2 2 2 2 3 2 2 5" xfId="4615" xr:uid="{00000000-0005-0000-0000-000008000000}"/>
    <cellStyle name="Komma 2 2 2 2 2 3 2 3" xfId="745" xr:uid="{00000000-0005-0000-0000-000008000000}"/>
    <cellStyle name="Komma 2 2 2 2 2 3 2 3 2" xfId="1777" xr:uid="{00000000-0005-0000-0000-000008000000}"/>
    <cellStyle name="Komma 2 2 2 2 2 3 2 3 2 2" xfId="3841" xr:uid="{00000000-0005-0000-0000-000008000000}"/>
    <cellStyle name="Komma 2 2 2 2 2 3 2 3 2 2 2" xfId="7969" xr:uid="{00000000-0005-0000-0000-000008000000}"/>
    <cellStyle name="Komma 2 2 2 2 2 3 2 3 2 3" xfId="5905" xr:uid="{00000000-0005-0000-0000-000008000000}"/>
    <cellStyle name="Komma 2 2 2 2 2 3 2 3 3" xfId="2809" xr:uid="{00000000-0005-0000-0000-000008000000}"/>
    <cellStyle name="Komma 2 2 2 2 2 3 2 3 3 2" xfId="6937" xr:uid="{00000000-0005-0000-0000-000008000000}"/>
    <cellStyle name="Komma 2 2 2 2 2 3 2 3 4" xfId="4873" xr:uid="{00000000-0005-0000-0000-000008000000}"/>
    <cellStyle name="Komma 2 2 2 2 2 3 2 4" xfId="1261" xr:uid="{00000000-0005-0000-0000-000008000000}"/>
    <cellStyle name="Komma 2 2 2 2 2 3 2 4 2" xfId="3325" xr:uid="{00000000-0005-0000-0000-000008000000}"/>
    <cellStyle name="Komma 2 2 2 2 2 3 2 4 2 2" xfId="7453" xr:uid="{00000000-0005-0000-0000-000008000000}"/>
    <cellStyle name="Komma 2 2 2 2 2 3 2 4 3" xfId="5389" xr:uid="{00000000-0005-0000-0000-000008000000}"/>
    <cellStyle name="Komma 2 2 2 2 2 3 2 5" xfId="2293" xr:uid="{00000000-0005-0000-0000-000008000000}"/>
    <cellStyle name="Komma 2 2 2 2 2 3 2 5 2" xfId="6421" xr:uid="{00000000-0005-0000-0000-000008000000}"/>
    <cellStyle name="Komma 2 2 2 2 2 3 2 6" xfId="4357" xr:uid="{00000000-0005-0000-0000-000008000000}"/>
    <cellStyle name="Komma 2 2 2 2 2 3 3" xfId="358" xr:uid="{00000000-0005-0000-0000-000008000000}"/>
    <cellStyle name="Komma 2 2 2 2 2 3 3 2" xfId="874" xr:uid="{00000000-0005-0000-0000-000008000000}"/>
    <cellStyle name="Komma 2 2 2 2 2 3 3 2 2" xfId="1906" xr:uid="{00000000-0005-0000-0000-000008000000}"/>
    <cellStyle name="Komma 2 2 2 2 2 3 3 2 2 2" xfId="3970" xr:uid="{00000000-0005-0000-0000-000008000000}"/>
    <cellStyle name="Komma 2 2 2 2 2 3 3 2 2 2 2" xfId="8098" xr:uid="{00000000-0005-0000-0000-000008000000}"/>
    <cellStyle name="Komma 2 2 2 2 2 3 3 2 2 3" xfId="6034" xr:uid="{00000000-0005-0000-0000-000008000000}"/>
    <cellStyle name="Komma 2 2 2 2 2 3 3 2 3" xfId="2938" xr:uid="{00000000-0005-0000-0000-000008000000}"/>
    <cellStyle name="Komma 2 2 2 2 2 3 3 2 3 2" xfId="7066" xr:uid="{00000000-0005-0000-0000-000008000000}"/>
    <cellStyle name="Komma 2 2 2 2 2 3 3 2 4" xfId="5002" xr:uid="{00000000-0005-0000-0000-000008000000}"/>
    <cellStyle name="Komma 2 2 2 2 2 3 3 3" xfId="1390" xr:uid="{00000000-0005-0000-0000-000008000000}"/>
    <cellStyle name="Komma 2 2 2 2 2 3 3 3 2" xfId="3454" xr:uid="{00000000-0005-0000-0000-000008000000}"/>
    <cellStyle name="Komma 2 2 2 2 2 3 3 3 2 2" xfId="7582" xr:uid="{00000000-0005-0000-0000-000008000000}"/>
    <cellStyle name="Komma 2 2 2 2 2 3 3 3 3" xfId="5518" xr:uid="{00000000-0005-0000-0000-000008000000}"/>
    <cellStyle name="Komma 2 2 2 2 2 3 3 4" xfId="2422" xr:uid="{00000000-0005-0000-0000-000008000000}"/>
    <cellStyle name="Komma 2 2 2 2 2 3 3 4 2" xfId="6550" xr:uid="{00000000-0005-0000-0000-000008000000}"/>
    <cellStyle name="Komma 2 2 2 2 2 3 3 5" xfId="4486" xr:uid="{00000000-0005-0000-0000-000008000000}"/>
    <cellStyle name="Komma 2 2 2 2 2 3 4" xfId="616" xr:uid="{00000000-0005-0000-0000-000008000000}"/>
    <cellStyle name="Komma 2 2 2 2 2 3 4 2" xfId="1648" xr:uid="{00000000-0005-0000-0000-000008000000}"/>
    <cellStyle name="Komma 2 2 2 2 2 3 4 2 2" xfId="3712" xr:uid="{00000000-0005-0000-0000-000008000000}"/>
    <cellStyle name="Komma 2 2 2 2 2 3 4 2 2 2" xfId="7840" xr:uid="{00000000-0005-0000-0000-000008000000}"/>
    <cellStyle name="Komma 2 2 2 2 2 3 4 2 3" xfId="5776" xr:uid="{00000000-0005-0000-0000-000008000000}"/>
    <cellStyle name="Komma 2 2 2 2 2 3 4 3" xfId="2680" xr:uid="{00000000-0005-0000-0000-000008000000}"/>
    <cellStyle name="Komma 2 2 2 2 2 3 4 3 2" xfId="6808" xr:uid="{00000000-0005-0000-0000-000008000000}"/>
    <cellStyle name="Komma 2 2 2 2 2 3 4 4" xfId="4744" xr:uid="{00000000-0005-0000-0000-000008000000}"/>
    <cellStyle name="Komma 2 2 2 2 2 3 5" xfId="1132" xr:uid="{00000000-0005-0000-0000-000008000000}"/>
    <cellStyle name="Komma 2 2 2 2 2 3 5 2" xfId="3196" xr:uid="{00000000-0005-0000-0000-000008000000}"/>
    <cellStyle name="Komma 2 2 2 2 2 3 5 2 2" xfId="7324" xr:uid="{00000000-0005-0000-0000-000008000000}"/>
    <cellStyle name="Komma 2 2 2 2 2 3 5 3" xfId="5260" xr:uid="{00000000-0005-0000-0000-000008000000}"/>
    <cellStyle name="Komma 2 2 2 2 2 3 6" xfId="2164" xr:uid="{00000000-0005-0000-0000-000008000000}"/>
    <cellStyle name="Komma 2 2 2 2 2 3 6 2" xfId="6292" xr:uid="{00000000-0005-0000-0000-000008000000}"/>
    <cellStyle name="Komma 2 2 2 2 2 3 7" xfId="4228" xr:uid="{00000000-0005-0000-0000-000008000000}"/>
    <cellStyle name="Komma 2 2 2 2 2 4" xfId="165" xr:uid="{00000000-0005-0000-0000-000005000000}"/>
    <cellStyle name="Komma 2 2 2 2 2 4 2" xfId="423" xr:uid="{00000000-0005-0000-0000-000005000000}"/>
    <cellStyle name="Komma 2 2 2 2 2 4 2 2" xfId="939" xr:uid="{00000000-0005-0000-0000-000005000000}"/>
    <cellStyle name="Komma 2 2 2 2 2 4 2 2 2" xfId="1971" xr:uid="{00000000-0005-0000-0000-000005000000}"/>
    <cellStyle name="Komma 2 2 2 2 2 4 2 2 2 2" xfId="4035" xr:uid="{00000000-0005-0000-0000-000005000000}"/>
    <cellStyle name="Komma 2 2 2 2 2 4 2 2 2 2 2" xfId="8163" xr:uid="{00000000-0005-0000-0000-000005000000}"/>
    <cellStyle name="Komma 2 2 2 2 2 4 2 2 2 3" xfId="6099" xr:uid="{00000000-0005-0000-0000-000005000000}"/>
    <cellStyle name="Komma 2 2 2 2 2 4 2 2 3" xfId="3003" xr:uid="{00000000-0005-0000-0000-000005000000}"/>
    <cellStyle name="Komma 2 2 2 2 2 4 2 2 3 2" xfId="7131" xr:uid="{00000000-0005-0000-0000-000005000000}"/>
    <cellStyle name="Komma 2 2 2 2 2 4 2 2 4" xfId="5067" xr:uid="{00000000-0005-0000-0000-000005000000}"/>
    <cellStyle name="Komma 2 2 2 2 2 4 2 3" xfId="1455" xr:uid="{00000000-0005-0000-0000-000005000000}"/>
    <cellStyle name="Komma 2 2 2 2 2 4 2 3 2" xfId="3519" xr:uid="{00000000-0005-0000-0000-000005000000}"/>
    <cellStyle name="Komma 2 2 2 2 2 4 2 3 2 2" xfId="7647" xr:uid="{00000000-0005-0000-0000-000005000000}"/>
    <cellStyle name="Komma 2 2 2 2 2 4 2 3 3" xfId="5583" xr:uid="{00000000-0005-0000-0000-000005000000}"/>
    <cellStyle name="Komma 2 2 2 2 2 4 2 4" xfId="2487" xr:uid="{00000000-0005-0000-0000-000005000000}"/>
    <cellStyle name="Komma 2 2 2 2 2 4 2 4 2" xfId="6615" xr:uid="{00000000-0005-0000-0000-000005000000}"/>
    <cellStyle name="Komma 2 2 2 2 2 4 2 5" xfId="4551" xr:uid="{00000000-0005-0000-0000-000005000000}"/>
    <cellStyle name="Komma 2 2 2 2 2 4 3" xfId="681" xr:uid="{00000000-0005-0000-0000-000005000000}"/>
    <cellStyle name="Komma 2 2 2 2 2 4 3 2" xfId="1713" xr:uid="{00000000-0005-0000-0000-000005000000}"/>
    <cellStyle name="Komma 2 2 2 2 2 4 3 2 2" xfId="3777" xr:uid="{00000000-0005-0000-0000-000005000000}"/>
    <cellStyle name="Komma 2 2 2 2 2 4 3 2 2 2" xfId="7905" xr:uid="{00000000-0005-0000-0000-000005000000}"/>
    <cellStyle name="Komma 2 2 2 2 2 4 3 2 3" xfId="5841" xr:uid="{00000000-0005-0000-0000-000005000000}"/>
    <cellStyle name="Komma 2 2 2 2 2 4 3 3" xfId="2745" xr:uid="{00000000-0005-0000-0000-000005000000}"/>
    <cellStyle name="Komma 2 2 2 2 2 4 3 3 2" xfId="6873" xr:uid="{00000000-0005-0000-0000-000005000000}"/>
    <cellStyle name="Komma 2 2 2 2 2 4 3 4" xfId="4809" xr:uid="{00000000-0005-0000-0000-000005000000}"/>
    <cellStyle name="Komma 2 2 2 2 2 4 4" xfId="1197" xr:uid="{00000000-0005-0000-0000-000005000000}"/>
    <cellStyle name="Komma 2 2 2 2 2 4 4 2" xfId="3261" xr:uid="{00000000-0005-0000-0000-000005000000}"/>
    <cellStyle name="Komma 2 2 2 2 2 4 4 2 2" xfId="7389" xr:uid="{00000000-0005-0000-0000-000005000000}"/>
    <cellStyle name="Komma 2 2 2 2 2 4 4 3" xfId="5325" xr:uid="{00000000-0005-0000-0000-000005000000}"/>
    <cellStyle name="Komma 2 2 2 2 2 4 5" xfId="2229" xr:uid="{00000000-0005-0000-0000-000005000000}"/>
    <cellStyle name="Komma 2 2 2 2 2 4 5 2" xfId="6357" xr:uid="{00000000-0005-0000-0000-000005000000}"/>
    <cellStyle name="Komma 2 2 2 2 2 4 6" xfId="4293" xr:uid="{00000000-0005-0000-0000-000005000000}"/>
    <cellStyle name="Komma 2 2 2 2 2 5" xfId="294" xr:uid="{00000000-0005-0000-0000-000005000000}"/>
    <cellStyle name="Komma 2 2 2 2 2 5 2" xfId="810" xr:uid="{00000000-0005-0000-0000-000005000000}"/>
    <cellStyle name="Komma 2 2 2 2 2 5 2 2" xfId="1842" xr:uid="{00000000-0005-0000-0000-000005000000}"/>
    <cellStyle name="Komma 2 2 2 2 2 5 2 2 2" xfId="3906" xr:uid="{00000000-0005-0000-0000-000005000000}"/>
    <cellStyle name="Komma 2 2 2 2 2 5 2 2 2 2" xfId="8034" xr:uid="{00000000-0005-0000-0000-000005000000}"/>
    <cellStyle name="Komma 2 2 2 2 2 5 2 2 3" xfId="5970" xr:uid="{00000000-0005-0000-0000-000005000000}"/>
    <cellStyle name="Komma 2 2 2 2 2 5 2 3" xfId="2874" xr:uid="{00000000-0005-0000-0000-000005000000}"/>
    <cellStyle name="Komma 2 2 2 2 2 5 2 3 2" xfId="7002" xr:uid="{00000000-0005-0000-0000-000005000000}"/>
    <cellStyle name="Komma 2 2 2 2 2 5 2 4" xfId="4938" xr:uid="{00000000-0005-0000-0000-000005000000}"/>
    <cellStyle name="Komma 2 2 2 2 2 5 3" xfId="1326" xr:uid="{00000000-0005-0000-0000-000005000000}"/>
    <cellStyle name="Komma 2 2 2 2 2 5 3 2" xfId="3390" xr:uid="{00000000-0005-0000-0000-000005000000}"/>
    <cellStyle name="Komma 2 2 2 2 2 5 3 2 2" xfId="7518" xr:uid="{00000000-0005-0000-0000-000005000000}"/>
    <cellStyle name="Komma 2 2 2 2 2 5 3 3" xfId="5454" xr:uid="{00000000-0005-0000-0000-000005000000}"/>
    <cellStyle name="Komma 2 2 2 2 2 5 4" xfId="2358" xr:uid="{00000000-0005-0000-0000-000005000000}"/>
    <cellStyle name="Komma 2 2 2 2 2 5 4 2" xfId="6486" xr:uid="{00000000-0005-0000-0000-000005000000}"/>
    <cellStyle name="Komma 2 2 2 2 2 5 5" xfId="4422" xr:uid="{00000000-0005-0000-0000-000005000000}"/>
    <cellStyle name="Komma 2 2 2 2 2 6" xfId="552" xr:uid="{00000000-0005-0000-0000-000005000000}"/>
    <cellStyle name="Komma 2 2 2 2 2 6 2" xfId="1584" xr:uid="{00000000-0005-0000-0000-000005000000}"/>
    <cellStyle name="Komma 2 2 2 2 2 6 2 2" xfId="3648" xr:uid="{00000000-0005-0000-0000-000005000000}"/>
    <cellStyle name="Komma 2 2 2 2 2 6 2 2 2" xfId="7776" xr:uid="{00000000-0005-0000-0000-000005000000}"/>
    <cellStyle name="Komma 2 2 2 2 2 6 2 3" xfId="5712" xr:uid="{00000000-0005-0000-0000-000005000000}"/>
    <cellStyle name="Komma 2 2 2 2 2 6 3" xfId="2616" xr:uid="{00000000-0005-0000-0000-000005000000}"/>
    <cellStyle name="Komma 2 2 2 2 2 6 3 2" xfId="6744" xr:uid="{00000000-0005-0000-0000-000005000000}"/>
    <cellStyle name="Komma 2 2 2 2 2 6 4" xfId="4680" xr:uid="{00000000-0005-0000-0000-000005000000}"/>
    <cellStyle name="Komma 2 2 2 2 2 7" xfId="1068" xr:uid="{00000000-0005-0000-0000-000005000000}"/>
    <cellStyle name="Komma 2 2 2 2 2 7 2" xfId="3132" xr:uid="{00000000-0005-0000-0000-000005000000}"/>
    <cellStyle name="Komma 2 2 2 2 2 7 2 2" xfId="7260" xr:uid="{00000000-0005-0000-0000-000005000000}"/>
    <cellStyle name="Komma 2 2 2 2 2 7 3" xfId="5196" xr:uid="{00000000-0005-0000-0000-000005000000}"/>
    <cellStyle name="Komma 2 2 2 2 2 8" xfId="2100" xr:uid="{00000000-0005-0000-0000-000005000000}"/>
    <cellStyle name="Komma 2 2 2 2 2 8 2" xfId="6228" xr:uid="{00000000-0005-0000-0000-000005000000}"/>
    <cellStyle name="Komma 2 2 2 2 2 9" xfId="4164" xr:uid="{00000000-0005-0000-0000-000005000000}"/>
    <cellStyle name="Komma 2 2 2 2 3" xfId="52" xr:uid="{00000000-0005-0000-0000-000009000000}"/>
    <cellStyle name="Komma 2 2 2 2 3 2" xfId="116" xr:uid="{00000000-0005-0000-0000-00000A000000}"/>
    <cellStyle name="Komma 2 2 2 2 3 2 2" xfId="245" xr:uid="{00000000-0005-0000-0000-00000A000000}"/>
    <cellStyle name="Komma 2 2 2 2 3 2 2 2" xfId="503" xr:uid="{00000000-0005-0000-0000-00000A000000}"/>
    <cellStyle name="Komma 2 2 2 2 3 2 2 2 2" xfId="1019" xr:uid="{00000000-0005-0000-0000-00000A000000}"/>
    <cellStyle name="Komma 2 2 2 2 3 2 2 2 2 2" xfId="2051" xr:uid="{00000000-0005-0000-0000-00000A000000}"/>
    <cellStyle name="Komma 2 2 2 2 3 2 2 2 2 2 2" xfId="4115" xr:uid="{00000000-0005-0000-0000-00000A000000}"/>
    <cellStyle name="Komma 2 2 2 2 3 2 2 2 2 2 2 2" xfId="8243" xr:uid="{00000000-0005-0000-0000-00000A000000}"/>
    <cellStyle name="Komma 2 2 2 2 3 2 2 2 2 2 3" xfId="6179" xr:uid="{00000000-0005-0000-0000-00000A000000}"/>
    <cellStyle name="Komma 2 2 2 2 3 2 2 2 2 3" xfId="3083" xr:uid="{00000000-0005-0000-0000-00000A000000}"/>
    <cellStyle name="Komma 2 2 2 2 3 2 2 2 2 3 2" xfId="7211" xr:uid="{00000000-0005-0000-0000-00000A000000}"/>
    <cellStyle name="Komma 2 2 2 2 3 2 2 2 2 4" xfId="5147" xr:uid="{00000000-0005-0000-0000-00000A000000}"/>
    <cellStyle name="Komma 2 2 2 2 3 2 2 2 3" xfId="1535" xr:uid="{00000000-0005-0000-0000-00000A000000}"/>
    <cellStyle name="Komma 2 2 2 2 3 2 2 2 3 2" xfId="3599" xr:uid="{00000000-0005-0000-0000-00000A000000}"/>
    <cellStyle name="Komma 2 2 2 2 3 2 2 2 3 2 2" xfId="7727" xr:uid="{00000000-0005-0000-0000-00000A000000}"/>
    <cellStyle name="Komma 2 2 2 2 3 2 2 2 3 3" xfId="5663" xr:uid="{00000000-0005-0000-0000-00000A000000}"/>
    <cellStyle name="Komma 2 2 2 2 3 2 2 2 4" xfId="2567" xr:uid="{00000000-0005-0000-0000-00000A000000}"/>
    <cellStyle name="Komma 2 2 2 2 3 2 2 2 4 2" xfId="6695" xr:uid="{00000000-0005-0000-0000-00000A000000}"/>
    <cellStyle name="Komma 2 2 2 2 3 2 2 2 5" xfId="4631" xr:uid="{00000000-0005-0000-0000-00000A000000}"/>
    <cellStyle name="Komma 2 2 2 2 3 2 2 3" xfId="761" xr:uid="{00000000-0005-0000-0000-00000A000000}"/>
    <cellStyle name="Komma 2 2 2 2 3 2 2 3 2" xfId="1793" xr:uid="{00000000-0005-0000-0000-00000A000000}"/>
    <cellStyle name="Komma 2 2 2 2 3 2 2 3 2 2" xfId="3857" xr:uid="{00000000-0005-0000-0000-00000A000000}"/>
    <cellStyle name="Komma 2 2 2 2 3 2 2 3 2 2 2" xfId="7985" xr:uid="{00000000-0005-0000-0000-00000A000000}"/>
    <cellStyle name="Komma 2 2 2 2 3 2 2 3 2 3" xfId="5921" xr:uid="{00000000-0005-0000-0000-00000A000000}"/>
    <cellStyle name="Komma 2 2 2 2 3 2 2 3 3" xfId="2825" xr:uid="{00000000-0005-0000-0000-00000A000000}"/>
    <cellStyle name="Komma 2 2 2 2 3 2 2 3 3 2" xfId="6953" xr:uid="{00000000-0005-0000-0000-00000A000000}"/>
    <cellStyle name="Komma 2 2 2 2 3 2 2 3 4" xfId="4889" xr:uid="{00000000-0005-0000-0000-00000A000000}"/>
    <cellStyle name="Komma 2 2 2 2 3 2 2 4" xfId="1277" xr:uid="{00000000-0005-0000-0000-00000A000000}"/>
    <cellStyle name="Komma 2 2 2 2 3 2 2 4 2" xfId="3341" xr:uid="{00000000-0005-0000-0000-00000A000000}"/>
    <cellStyle name="Komma 2 2 2 2 3 2 2 4 2 2" xfId="7469" xr:uid="{00000000-0005-0000-0000-00000A000000}"/>
    <cellStyle name="Komma 2 2 2 2 3 2 2 4 3" xfId="5405" xr:uid="{00000000-0005-0000-0000-00000A000000}"/>
    <cellStyle name="Komma 2 2 2 2 3 2 2 5" xfId="2309" xr:uid="{00000000-0005-0000-0000-00000A000000}"/>
    <cellStyle name="Komma 2 2 2 2 3 2 2 5 2" xfId="6437" xr:uid="{00000000-0005-0000-0000-00000A000000}"/>
    <cellStyle name="Komma 2 2 2 2 3 2 2 6" xfId="4373" xr:uid="{00000000-0005-0000-0000-00000A000000}"/>
    <cellStyle name="Komma 2 2 2 2 3 2 3" xfId="374" xr:uid="{00000000-0005-0000-0000-00000A000000}"/>
    <cellStyle name="Komma 2 2 2 2 3 2 3 2" xfId="890" xr:uid="{00000000-0005-0000-0000-00000A000000}"/>
    <cellStyle name="Komma 2 2 2 2 3 2 3 2 2" xfId="1922" xr:uid="{00000000-0005-0000-0000-00000A000000}"/>
    <cellStyle name="Komma 2 2 2 2 3 2 3 2 2 2" xfId="3986" xr:uid="{00000000-0005-0000-0000-00000A000000}"/>
    <cellStyle name="Komma 2 2 2 2 3 2 3 2 2 2 2" xfId="8114" xr:uid="{00000000-0005-0000-0000-00000A000000}"/>
    <cellStyle name="Komma 2 2 2 2 3 2 3 2 2 3" xfId="6050" xr:uid="{00000000-0005-0000-0000-00000A000000}"/>
    <cellStyle name="Komma 2 2 2 2 3 2 3 2 3" xfId="2954" xr:uid="{00000000-0005-0000-0000-00000A000000}"/>
    <cellStyle name="Komma 2 2 2 2 3 2 3 2 3 2" xfId="7082" xr:uid="{00000000-0005-0000-0000-00000A000000}"/>
    <cellStyle name="Komma 2 2 2 2 3 2 3 2 4" xfId="5018" xr:uid="{00000000-0005-0000-0000-00000A000000}"/>
    <cellStyle name="Komma 2 2 2 2 3 2 3 3" xfId="1406" xr:uid="{00000000-0005-0000-0000-00000A000000}"/>
    <cellStyle name="Komma 2 2 2 2 3 2 3 3 2" xfId="3470" xr:uid="{00000000-0005-0000-0000-00000A000000}"/>
    <cellStyle name="Komma 2 2 2 2 3 2 3 3 2 2" xfId="7598" xr:uid="{00000000-0005-0000-0000-00000A000000}"/>
    <cellStyle name="Komma 2 2 2 2 3 2 3 3 3" xfId="5534" xr:uid="{00000000-0005-0000-0000-00000A000000}"/>
    <cellStyle name="Komma 2 2 2 2 3 2 3 4" xfId="2438" xr:uid="{00000000-0005-0000-0000-00000A000000}"/>
    <cellStyle name="Komma 2 2 2 2 3 2 3 4 2" xfId="6566" xr:uid="{00000000-0005-0000-0000-00000A000000}"/>
    <cellStyle name="Komma 2 2 2 2 3 2 3 5" xfId="4502" xr:uid="{00000000-0005-0000-0000-00000A000000}"/>
    <cellStyle name="Komma 2 2 2 2 3 2 4" xfId="632" xr:uid="{00000000-0005-0000-0000-00000A000000}"/>
    <cellStyle name="Komma 2 2 2 2 3 2 4 2" xfId="1664" xr:uid="{00000000-0005-0000-0000-00000A000000}"/>
    <cellStyle name="Komma 2 2 2 2 3 2 4 2 2" xfId="3728" xr:uid="{00000000-0005-0000-0000-00000A000000}"/>
    <cellStyle name="Komma 2 2 2 2 3 2 4 2 2 2" xfId="7856" xr:uid="{00000000-0005-0000-0000-00000A000000}"/>
    <cellStyle name="Komma 2 2 2 2 3 2 4 2 3" xfId="5792" xr:uid="{00000000-0005-0000-0000-00000A000000}"/>
    <cellStyle name="Komma 2 2 2 2 3 2 4 3" xfId="2696" xr:uid="{00000000-0005-0000-0000-00000A000000}"/>
    <cellStyle name="Komma 2 2 2 2 3 2 4 3 2" xfId="6824" xr:uid="{00000000-0005-0000-0000-00000A000000}"/>
    <cellStyle name="Komma 2 2 2 2 3 2 4 4" xfId="4760" xr:uid="{00000000-0005-0000-0000-00000A000000}"/>
    <cellStyle name="Komma 2 2 2 2 3 2 5" xfId="1148" xr:uid="{00000000-0005-0000-0000-00000A000000}"/>
    <cellStyle name="Komma 2 2 2 2 3 2 5 2" xfId="3212" xr:uid="{00000000-0005-0000-0000-00000A000000}"/>
    <cellStyle name="Komma 2 2 2 2 3 2 5 2 2" xfId="7340" xr:uid="{00000000-0005-0000-0000-00000A000000}"/>
    <cellStyle name="Komma 2 2 2 2 3 2 5 3" xfId="5276" xr:uid="{00000000-0005-0000-0000-00000A000000}"/>
    <cellStyle name="Komma 2 2 2 2 3 2 6" xfId="2180" xr:uid="{00000000-0005-0000-0000-00000A000000}"/>
    <cellStyle name="Komma 2 2 2 2 3 2 6 2" xfId="6308" xr:uid="{00000000-0005-0000-0000-00000A000000}"/>
    <cellStyle name="Komma 2 2 2 2 3 2 7" xfId="4244" xr:uid="{00000000-0005-0000-0000-00000A000000}"/>
    <cellStyle name="Komma 2 2 2 2 3 3" xfId="181" xr:uid="{00000000-0005-0000-0000-000009000000}"/>
    <cellStyle name="Komma 2 2 2 2 3 3 2" xfId="439" xr:uid="{00000000-0005-0000-0000-000009000000}"/>
    <cellStyle name="Komma 2 2 2 2 3 3 2 2" xfId="955" xr:uid="{00000000-0005-0000-0000-000009000000}"/>
    <cellStyle name="Komma 2 2 2 2 3 3 2 2 2" xfId="1987" xr:uid="{00000000-0005-0000-0000-000009000000}"/>
    <cellStyle name="Komma 2 2 2 2 3 3 2 2 2 2" xfId="4051" xr:uid="{00000000-0005-0000-0000-000009000000}"/>
    <cellStyle name="Komma 2 2 2 2 3 3 2 2 2 2 2" xfId="8179" xr:uid="{00000000-0005-0000-0000-000009000000}"/>
    <cellStyle name="Komma 2 2 2 2 3 3 2 2 2 3" xfId="6115" xr:uid="{00000000-0005-0000-0000-000009000000}"/>
    <cellStyle name="Komma 2 2 2 2 3 3 2 2 3" xfId="3019" xr:uid="{00000000-0005-0000-0000-000009000000}"/>
    <cellStyle name="Komma 2 2 2 2 3 3 2 2 3 2" xfId="7147" xr:uid="{00000000-0005-0000-0000-000009000000}"/>
    <cellStyle name="Komma 2 2 2 2 3 3 2 2 4" xfId="5083" xr:uid="{00000000-0005-0000-0000-000009000000}"/>
    <cellStyle name="Komma 2 2 2 2 3 3 2 3" xfId="1471" xr:uid="{00000000-0005-0000-0000-000009000000}"/>
    <cellStyle name="Komma 2 2 2 2 3 3 2 3 2" xfId="3535" xr:uid="{00000000-0005-0000-0000-000009000000}"/>
    <cellStyle name="Komma 2 2 2 2 3 3 2 3 2 2" xfId="7663" xr:uid="{00000000-0005-0000-0000-000009000000}"/>
    <cellStyle name="Komma 2 2 2 2 3 3 2 3 3" xfId="5599" xr:uid="{00000000-0005-0000-0000-000009000000}"/>
    <cellStyle name="Komma 2 2 2 2 3 3 2 4" xfId="2503" xr:uid="{00000000-0005-0000-0000-000009000000}"/>
    <cellStyle name="Komma 2 2 2 2 3 3 2 4 2" xfId="6631" xr:uid="{00000000-0005-0000-0000-000009000000}"/>
    <cellStyle name="Komma 2 2 2 2 3 3 2 5" xfId="4567" xr:uid="{00000000-0005-0000-0000-000009000000}"/>
    <cellStyle name="Komma 2 2 2 2 3 3 3" xfId="697" xr:uid="{00000000-0005-0000-0000-000009000000}"/>
    <cellStyle name="Komma 2 2 2 2 3 3 3 2" xfId="1729" xr:uid="{00000000-0005-0000-0000-000009000000}"/>
    <cellStyle name="Komma 2 2 2 2 3 3 3 2 2" xfId="3793" xr:uid="{00000000-0005-0000-0000-000009000000}"/>
    <cellStyle name="Komma 2 2 2 2 3 3 3 2 2 2" xfId="7921" xr:uid="{00000000-0005-0000-0000-000009000000}"/>
    <cellStyle name="Komma 2 2 2 2 3 3 3 2 3" xfId="5857" xr:uid="{00000000-0005-0000-0000-000009000000}"/>
    <cellStyle name="Komma 2 2 2 2 3 3 3 3" xfId="2761" xr:uid="{00000000-0005-0000-0000-000009000000}"/>
    <cellStyle name="Komma 2 2 2 2 3 3 3 3 2" xfId="6889" xr:uid="{00000000-0005-0000-0000-000009000000}"/>
    <cellStyle name="Komma 2 2 2 2 3 3 3 4" xfId="4825" xr:uid="{00000000-0005-0000-0000-000009000000}"/>
    <cellStyle name="Komma 2 2 2 2 3 3 4" xfId="1213" xr:uid="{00000000-0005-0000-0000-000009000000}"/>
    <cellStyle name="Komma 2 2 2 2 3 3 4 2" xfId="3277" xr:uid="{00000000-0005-0000-0000-000009000000}"/>
    <cellStyle name="Komma 2 2 2 2 3 3 4 2 2" xfId="7405" xr:uid="{00000000-0005-0000-0000-000009000000}"/>
    <cellStyle name="Komma 2 2 2 2 3 3 4 3" xfId="5341" xr:uid="{00000000-0005-0000-0000-000009000000}"/>
    <cellStyle name="Komma 2 2 2 2 3 3 5" xfId="2245" xr:uid="{00000000-0005-0000-0000-000009000000}"/>
    <cellStyle name="Komma 2 2 2 2 3 3 5 2" xfId="6373" xr:uid="{00000000-0005-0000-0000-000009000000}"/>
    <cellStyle name="Komma 2 2 2 2 3 3 6" xfId="4309" xr:uid="{00000000-0005-0000-0000-000009000000}"/>
    <cellStyle name="Komma 2 2 2 2 3 4" xfId="310" xr:uid="{00000000-0005-0000-0000-000009000000}"/>
    <cellStyle name="Komma 2 2 2 2 3 4 2" xfId="826" xr:uid="{00000000-0005-0000-0000-000009000000}"/>
    <cellStyle name="Komma 2 2 2 2 3 4 2 2" xfId="1858" xr:uid="{00000000-0005-0000-0000-000009000000}"/>
    <cellStyle name="Komma 2 2 2 2 3 4 2 2 2" xfId="3922" xr:uid="{00000000-0005-0000-0000-000009000000}"/>
    <cellStyle name="Komma 2 2 2 2 3 4 2 2 2 2" xfId="8050" xr:uid="{00000000-0005-0000-0000-000009000000}"/>
    <cellStyle name="Komma 2 2 2 2 3 4 2 2 3" xfId="5986" xr:uid="{00000000-0005-0000-0000-000009000000}"/>
    <cellStyle name="Komma 2 2 2 2 3 4 2 3" xfId="2890" xr:uid="{00000000-0005-0000-0000-000009000000}"/>
    <cellStyle name="Komma 2 2 2 2 3 4 2 3 2" xfId="7018" xr:uid="{00000000-0005-0000-0000-000009000000}"/>
    <cellStyle name="Komma 2 2 2 2 3 4 2 4" xfId="4954" xr:uid="{00000000-0005-0000-0000-000009000000}"/>
    <cellStyle name="Komma 2 2 2 2 3 4 3" xfId="1342" xr:uid="{00000000-0005-0000-0000-000009000000}"/>
    <cellStyle name="Komma 2 2 2 2 3 4 3 2" xfId="3406" xr:uid="{00000000-0005-0000-0000-000009000000}"/>
    <cellStyle name="Komma 2 2 2 2 3 4 3 2 2" xfId="7534" xr:uid="{00000000-0005-0000-0000-000009000000}"/>
    <cellStyle name="Komma 2 2 2 2 3 4 3 3" xfId="5470" xr:uid="{00000000-0005-0000-0000-000009000000}"/>
    <cellStyle name="Komma 2 2 2 2 3 4 4" xfId="2374" xr:uid="{00000000-0005-0000-0000-000009000000}"/>
    <cellStyle name="Komma 2 2 2 2 3 4 4 2" xfId="6502" xr:uid="{00000000-0005-0000-0000-000009000000}"/>
    <cellStyle name="Komma 2 2 2 2 3 4 5" xfId="4438" xr:uid="{00000000-0005-0000-0000-000009000000}"/>
    <cellStyle name="Komma 2 2 2 2 3 5" xfId="568" xr:uid="{00000000-0005-0000-0000-000009000000}"/>
    <cellStyle name="Komma 2 2 2 2 3 5 2" xfId="1600" xr:uid="{00000000-0005-0000-0000-000009000000}"/>
    <cellStyle name="Komma 2 2 2 2 3 5 2 2" xfId="3664" xr:uid="{00000000-0005-0000-0000-000009000000}"/>
    <cellStyle name="Komma 2 2 2 2 3 5 2 2 2" xfId="7792" xr:uid="{00000000-0005-0000-0000-000009000000}"/>
    <cellStyle name="Komma 2 2 2 2 3 5 2 3" xfId="5728" xr:uid="{00000000-0005-0000-0000-000009000000}"/>
    <cellStyle name="Komma 2 2 2 2 3 5 3" xfId="2632" xr:uid="{00000000-0005-0000-0000-000009000000}"/>
    <cellStyle name="Komma 2 2 2 2 3 5 3 2" xfId="6760" xr:uid="{00000000-0005-0000-0000-000009000000}"/>
    <cellStyle name="Komma 2 2 2 2 3 5 4" xfId="4696" xr:uid="{00000000-0005-0000-0000-000009000000}"/>
    <cellStyle name="Komma 2 2 2 2 3 6" xfId="1084" xr:uid="{00000000-0005-0000-0000-000009000000}"/>
    <cellStyle name="Komma 2 2 2 2 3 6 2" xfId="3148" xr:uid="{00000000-0005-0000-0000-000009000000}"/>
    <cellStyle name="Komma 2 2 2 2 3 6 2 2" xfId="7276" xr:uid="{00000000-0005-0000-0000-000009000000}"/>
    <cellStyle name="Komma 2 2 2 2 3 6 3" xfId="5212" xr:uid="{00000000-0005-0000-0000-000009000000}"/>
    <cellStyle name="Komma 2 2 2 2 3 7" xfId="2116" xr:uid="{00000000-0005-0000-0000-000009000000}"/>
    <cellStyle name="Komma 2 2 2 2 3 7 2" xfId="6244" xr:uid="{00000000-0005-0000-0000-000009000000}"/>
    <cellStyle name="Komma 2 2 2 2 3 8" xfId="4180" xr:uid="{00000000-0005-0000-0000-000009000000}"/>
    <cellStyle name="Komma 2 2 2 2 4" xfId="84" xr:uid="{00000000-0005-0000-0000-00000B000000}"/>
    <cellStyle name="Komma 2 2 2 2 4 2" xfId="213" xr:uid="{00000000-0005-0000-0000-00000B000000}"/>
    <cellStyle name="Komma 2 2 2 2 4 2 2" xfId="471" xr:uid="{00000000-0005-0000-0000-00000B000000}"/>
    <cellStyle name="Komma 2 2 2 2 4 2 2 2" xfId="987" xr:uid="{00000000-0005-0000-0000-00000B000000}"/>
    <cellStyle name="Komma 2 2 2 2 4 2 2 2 2" xfId="2019" xr:uid="{00000000-0005-0000-0000-00000B000000}"/>
    <cellStyle name="Komma 2 2 2 2 4 2 2 2 2 2" xfId="4083" xr:uid="{00000000-0005-0000-0000-00000B000000}"/>
    <cellStyle name="Komma 2 2 2 2 4 2 2 2 2 2 2" xfId="8211" xr:uid="{00000000-0005-0000-0000-00000B000000}"/>
    <cellStyle name="Komma 2 2 2 2 4 2 2 2 2 3" xfId="6147" xr:uid="{00000000-0005-0000-0000-00000B000000}"/>
    <cellStyle name="Komma 2 2 2 2 4 2 2 2 3" xfId="3051" xr:uid="{00000000-0005-0000-0000-00000B000000}"/>
    <cellStyle name="Komma 2 2 2 2 4 2 2 2 3 2" xfId="7179" xr:uid="{00000000-0005-0000-0000-00000B000000}"/>
    <cellStyle name="Komma 2 2 2 2 4 2 2 2 4" xfId="5115" xr:uid="{00000000-0005-0000-0000-00000B000000}"/>
    <cellStyle name="Komma 2 2 2 2 4 2 2 3" xfId="1503" xr:uid="{00000000-0005-0000-0000-00000B000000}"/>
    <cellStyle name="Komma 2 2 2 2 4 2 2 3 2" xfId="3567" xr:uid="{00000000-0005-0000-0000-00000B000000}"/>
    <cellStyle name="Komma 2 2 2 2 4 2 2 3 2 2" xfId="7695" xr:uid="{00000000-0005-0000-0000-00000B000000}"/>
    <cellStyle name="Komma 2 2 2 2 4 2 2 3 3" xfId="5631" xr:uid="{00000000-0005-0000-0000-00000B000000}"/>
    <cellStyle name="Komma 2 2 2 2 4 2 2 4" xfId="2535" xr:uid="{00000000-0005-0000-0000-00000B000000}"/>
    <cellStyle name="Komma 2 2 2 2 4 2 2 4 2" xfId="6663" xr:uid="{00000000-0005-0000-0000-00000B000000}"/>
    <cellStyle name="Komma 2 2 2 2 4 2 2 5" xfId="4599" xr:uid="{00000000-0005-0000-0000-00000B000000}"/>
    <cellStyle name="Komma 2 2 2 2 4 2 3" xfId="729" xr:uid="{00000000-0005-0000-0000-00000B000000}"/>
    <cellStyle name="Komma 2 2 2 2 4 2 3 2" xfId="1761" xr:uid="{00000000-0005-0000-0000-00000B000000}"/>
    <cellStyle name="Komma 2 2 2 2 4 2 3 2 2" xfId="3825" xr:uid="{00000000-0005-0000-0000-00000B000000}"/>
    <cellStyle name="Komma 2 2 2 2 4 2 3 2 2 2" xfId="7953" xr:uid="{00000000-0005-0000-0000-00000B000000}"/>
    <cellStyle name="Komma 2 2 2 2 4 2 3 2 3" xfId="5889" xr:uid="{00000000-0005-0000-0000-00000B000000}"/>
    <cellStyle name="Komma 2 2 2 2 4 2 3 3" xfId="2793" xr:uid="{00000000-0005-0000-0000-00000B000000}"/>
    <cellStyle name="Komma 2 2 2 2 4 2 3 3 2" xfId="6921" xr:uid="{00000000-0005-0000-0000-00000B000000}"/>
    <cellStyle name="Komma 2 2 2 2 4 2 3 4" xfId="4857" xr:uid="{00000000-0005-0000-0000-00000B000000}"/>
    <cellStyle name="Komma 2 2 2 2 4 2 4" xfId="1245" xr:uid="{00000000-0005-0000-0000-00000B000000}"/>
    <cellStyle name="Komma 2 2 2 2 4 2 4 2" xfId="3309" xr:uid="{00000000-0005-0000-0000-00000B000000}"/>
    <cellStyle name="Komma 2 2 2 2 4 2 4 2 2" xfId="7437" xr:uid="{00000000-0005-0000-0000-00000B000000}"/>
    <cellStyle name="Komma 2 2 2 2 4 2 4 3" xfId="5373" xr:uid="{00000000-0005-0000-0000-00000B000000}"/>
    <cellStyle name="Komma 2 2 2 2 4 2 5" xfId="2277" xr:uid="{00000000-0005-0000-0000-00000B000000}"/>
    <cellStyle name="Komma 2 2 2 2 4 2 5 2" xfId="6405" xr:uid="{00000000-0005-0000-0000-00000B000000}"/>
    <cellStyle name="Komma 2 2 2 2 4 2 6" xfId="4341" xr:uid="{00000000-0005-0000-0000-00000B000000}"/>
    <cellStyle name="Komma 2 2 2 2 4 3" xfId="342" xr:uid="{00000000-0005-0000-0000-00000B000000}"/>
    <cellStyle name="Komma 2 2 2 2 4 3 2" xfId="858" xr:uid="{00000000-0005-0000-0000-00000B000000}"/>
    <cellStyle name="Komma 2 2 2 2 4 3 2 2" xfId="1890" xr:uid="{00000000-0005-0000-0000-00000B000000}"/>
    <cellStyle name="Komma 2 2 2 2 4 3 2 2 2" xfId="3954" xr:uid="{00000000-0005-0000-0000-00000B000000}"/>
    <cellStyle name="Komma 2 2 2 2 4 3 2 2 2 2" xfId="8082" xr:uid="{00000000-0005-0000-0000-00000B000000}"/>
    <cellStyle name="Komma 2 2 2 2 4 3 2 2 3" xfId="6018" xr:uid="{00000000-0005-0000-0000-00000B000000}"/>
    <cellStyle name="Komma 2 2 2 2 4 3 2 3" xfId="2922" xr:uid="{00000000-0005-0000-0000-00000B000000}"/>
    <cellStyle name="Komma 2 2 2 2 4 3 2 3 2" xfId="7050" xr:uid="{00000000-0005-0000-0000-00000B000000}"/>
    <cellStyle name="Komma 2 2 2 2 4 3 2 4" xfId="4986" xr:uid="{00000000-0005-0000-0000-00000B000000}"/>
    <cellStyle name="Komma 2 2 2 2 4 3 3" xfId="1374" xr:uid="{00000000-0005-0000-0000-00000B000000}"/>
    <cellStyle name="Komma 2 2 2 2 4 3 3 2" xfId="3438" xr:uid="{00000000-0005-0000-0000-00000B000000}"/>
    <cellStyle name="Komma 2 2 2 2 4 3 3 2 2" xfId="7566" xr:uid="{00000000-0005-0000-0000-00000B000000}"/>
    <cellStyle name="Komma 2 2 2 2 4 3 3 3" xfId="5502" xr:uid="{00000000-0005-0000-0000-00000B000000}"/>
    <cellStyle name="Komma 2 2 2 2 4 3 4" xfId="2406" xr:uid="{00000000-0005-0000-0000-00000B000000}"/>
    <cellStyle name="Komma 2 2 2 2 4 3 4 2" xfId="6534" xr:uid="{00000000-0005-0000-0000-00000B000000}"/>
    <cellStyle name="Komma 2 2 2 2 4 3 5" xfId="4470" xr:uid="{00000000-0005-0000-0000-00000B000000}"/>
    <cellStyle name="Komma 2 2 2 2 4 4" xfId="600" xr:uid="{00000000-0005-0000-0000-00000B000000}"/>
    <cellStyle name="Komma 2 2 2 2 4 4 2" xfId="1632" xr:uid="{00000000-0005-0000-0000-00000B000000}"/>
    <cellStyle name="Komma 2 2 2 2 4 4 2 2" xfId="3696" xr:uid="{00000000-0005-0000-0000-00000B000000}"/>
    <cellStyle name="Komma 2 2 2 2 4 4 2 2 2" xfId="7824" xr:uid="{00000000-0005-0000-0000-00000B000000}"/>
    <cellStyle name="Komma 2 2 2 2 4 4 2 3" xfId="5760" xr:uid="{00000000-0005-0000-0000-00000B000000}"/>
    <cellStyle name="Komma 2 2 2 2 4 4 3" xfId="2664" xr:uid="{00000000-0005-0000-0000-00000B000000}"/>
    <cellStyle name="Komma 2 2 2 2 4 4 3 2" xfId="6792" xr:uid="{00000000-0005-0000-0000-00000B000000}"/>
    <cellStyle name="Komma 2 2 2 2 4 4 4" xfId="4728" xr:uid="{00000000-0005-0000-0000-00000B000000}"/>
    <cellStyle name="Komma 2 2 2 2 4 5" xfId="1116" xr:uid="{00000000-0005-0000-0000-00000B000000}"/>
    <cellStyle name="Komma 2 2 2 2 4 5 2" xfId="3180" xr:uid="{00000000-0005-0000-0000-00000B000000}"/>
    <cellStyle name="Komma 2 2 2 2 4 5 2 2" xfId="7308" xr:uid="{00000000-0005-0000-0000-00000B000000}"/>
    <cellStyle name="Komma 2 2 2 2 4 5 3" xfId="5244" xr:uid="{00000000-0005-0000-0000-00000B000000}"/>
    <cellStyle name="Komma 2 2 2 2 4 6" xfId="2148" xr:uid="{00000000-0005-0000-0000-00000B000000}"/>
    <cellStyle name="Komma 2 2 2 2 4 6 2" xfId="6276" xr:uid="{00000000-0005-0000-0000-00000B000000}"/>
    <cellStyle name="Komma 2 2 2 2 4 7" xfId="4212" xr:uid="{00000000-0005-0000-0000-00000B000000}"/>
    <cellStyle name="Komma 2 2 2 2 5" xfId="150" xr:uid="{00000000-0005-0000-0000-000004000000}"/>
    <cellStyle name="Komma 2 2 2 2 5 2" xfId="408" xr:uid="{00000000-0005-0000-0000-000004000000}"/>
    <cellStyle name="Komma 2 2 2 2 5 2 2" xfId="924" xr:uid="{00000000-0005-0000-0000-000004000000}"/>
    <cellStyle name="Komma 2 2 2 2 5 2 2 2" xfId="1956" xr:uid="{00000000-0005-0000-0000-000004000000}"/>
    <cellStyle name="Komma 2 2 2 2 5 2 2 2 2" xfId="4020" xr:uid="{00000000-0005-0000-0000-000004000000}"/>
    <cellStyle name="Komma 2 2 2 2 5 2 2 2 2 2" xfId="8148" xr:uid="{00000000-0005-0000-0000-000004000000}"/>
    <cellStyle name="Komma 2 2 2 2 5 2 2 2 3" xfId="6084" xr:uid="{00000000-0005-0000-0000-000004000000}"/>
    <cellStyle name="Komma 2 2 2 2 5 2 2 3" xfId="2988" xr:uid="{00000000-0005-0000-0000-000004000000}"/>
    <cellStyle name="Komma 2 2 2 2 5 2 2 3 2" xfId="7116" xr:uid="{00000000-0005-0000-0000-000004000000}"/>
    <cellStyle name="Komma 2 2 2 2 5 2 2 4" xfId="5052" xr:uid="{00000000-0005-0000-0000-000004000000}"/>
    <cellStyle name="Komma 2 2 2 2 5 2 3" xfId="1440" xr:uid="{00000000-0005-0000-0000-000004000000}"/>
    <cellStyle name="Komma 2 2 2 2 5 2 3 2" xfId="3504" xr:uid="{00000000-0005-0000-0000-000004000000}"/>
    <cellStyle name="Komma 2 2 2 2 5 2 3 2 2" xfId="7632" xr:uid="{00000000-0005-0000-0000-000004000000}"/>
    <cellStyle name="Komma 2 2 2 2 5 2 3 3" xfId="5568" xr:uid="{00000000-0005-0000-0000-000004000000}"/>
    <cellStyle name="Komma 2 2 2 2 5 2 4" xfId="2472" xr:uid="{00000000-0005-0000-0000-000004000000}"/>
    <cellStyle name="Komma 2 2 2 2 5 2 4 2" xfId="6600" xr:uid="{00000000-0005-0000-0000-000004000000}"/>
    <cellStyle name="Komma 2 2 2 2 5 2 5" xfId="4536" xr:uid="{00000000-0005-0000-0000-000004000000}"/>
    <cellStyle name="Komma 2 2 2 2 5 3" xfId="666" xr:uid="{00000000-0005-0000-0000-000004000000}"/>
    <cellStyle name="Komma 2 2 2 2 5 3 2" xfId="1698" xr:uid="{00000000-0005-0000-0000-000004000000}"/>
    <cellStyle name="Komma 2 2 2 2 5 3 2 2" xfId="3762" xr:uid="{00000000-0005-0000-0000-000004000000}"/>
    <cellStyle name="Komma 2 2 2 2 5 3 2 2 2" xfId="7890" xr:uid="{00000000-0005-0000-0000-000004000000}"/>
    <cellStyle name="Komma 2 2 2 2 5 3 2 3" xfId="5826" xr:uid="{00000000-0005-0000-0000-000004000000}"/>
    <cellStyle name="Komma 2 2 2 2 5 3 3" xfId="2730" xr:uid="{00000000-0005-0000-0000-000004000000}"/>
    <cellStyle name="Komma 2 2 2 2 5 3 3 2" xfId="6858" xr:uid="{00000000-0005-0000-0000-000004000000}"/>
    <cellStyle name="Komma 2 2 2 2 5 3 4" xfId="4794" xr:uid="{00000000-0005-0000-0000-000004000000}"/>
    <cellStyle name="Komma 2 2 2 2 5 4" xfId="1182" xr:uid="{00000000-0005-0000-0000-000004000000}"/>
    <cellStyle name="Komma 2 2 2 2 5 4 2" xfId="3246" xr:uid="{00000000-0005-0000-0000-000004000000}"/>
    <cellStyle name="Komma 2 2 2 2 5 4 2 2" xfId="7374" xr:uid="{00000000-0005-0000-0000-000004000000}"/>
    <cellStyle name="Komma 2 2 2 2 5 4 3" xfId="5310" xr:uid="{00000000-0005-0000-0000-000004000000}"/>
    <cellStyle name="Komma 2 2 2 2 5 5" xfId="2214" xr:uid="{00000000-0005-0000-0000-000004000000}"/>
    <cellStyle name="Komma 2 2 2 2 5 5 2" xfId="6342" xr:uid="{00000000-0005-0000-0000-000004000000}"/>
    <cellStyle name="Komma 2 2 2 2 5 6" xfId="4278" xr:uid="{00000000-0005-0000-0000-000004000000}"/>
    <cellStyle name="Komma 2 2 2 2 6" xfId="279" xr:uid="{00000000-0005-0000-0000-000004000000}"/>
    <cellStyle name="Komma 2 2 2 2 6 2" xfId="795" xr:uid="{00000000-0005-0000-0000-000004000000}"/>
    <cellStyle name="Komma 2 2 2 2 6 2 2" xfId="1827" xr:uid="{00000000-0005-0000-0000-000004000000}"/>
    <cellStyle name="Komma 2 2 2 2 6 2 2 2" xfId="3891" xr:uid="{00000000-0005-0000-0000-000004000000}"/>
    <cellStyle name="Komma 2 2 2 2 6 2 2 2 2" xfId="8019" xr:uid="{00000000-0005-0000-0000-000004000000}"/>
    <cellStyle name="Komma 2 2 2 2 6 2 2 3" xfId="5955" xr:uid="{00000000-0005-0000-0000-000004000000}"/>
    <cellStyle name="Komma 2 2 2 2 6 2 3" xfId="2859" xr:uid="{00000000-0005-0000-0000-000004000000}"/>
    <cellStyle name="Komma 2 2 2 2 6 2 3 2" xfId="6987" xr:uid="{00000000-0005-0000-0000-000004000000}"/>
    <cellStyle name="Komma 2 2 2 2 6 2 4" xfId="4923" xr:uid="{00000000-0005-0000-0000-000004000000}"/>
    <cellStyle name="Komma 2 2 2 2 6 3" xfId="1311" xr:uid="{00000000-0005-0000-0000-000004000000}"/>
    <cellStyle name="Komma 2 2 2 2 6 3 2" xfId="3375" xr:uid="{00000000-0005-0000-0000-000004000000}"/>
    <cellStyle name="Komma 2 2 2 2 6 3 2 2" xfId="7503" xr:uid="{00000000-0005-0000-0000-000004000000}"/>
    <cellStyle name="Komma 2 2 2 2 6 3 3" xfId="5439" xr:uid="{00000000-0005-0000-0000-000004000000}"/>
    <cellStyle name="Komma 2 2 2 2 6 4" xfId="2343" xr:uid="{00000000-0005-0000-0000-000004000000}"/>
    <cellStyle name="Komma 2 2 2 2 6 4 2" xfId="6471" xr:uid="{00000000-0005-0000-0000-000004000000}"/>
    <cellStyle name="Komma 2 2 2 2 6 5" xfId="4407" xr:uid="{00000000-0005-0000-0000-000004000000}"/>
    <cellStyle name="Komma 2 2 2 2 7" xfId="537" xr:uid="{00000000-0005-0000-0000-000004000000}"/>
    <cellStyle name="Komma 2 2 2 2 7 2" xfId="1569" xr:uid="{00000000-0005-0000-0000-000004000000}"/>
    <cellStyle name="Komma 2 2 2 2 7 2 2" xfId="3633" xr:uid="{00000000-0005-0000-0000-000004000000}"/>
    <cellStyle name="Komma 2 2 2 2 7 2 2 2" xfId="7761" xr:uid="{00000000-0005-0000-0000-000004000000}"/>
    <cellStyle name="Komma 2 2 2 2 7 2 3" xfId="5697" xr:uid="{00000000-0005-0000-0000-000004000000}"/>
    <cellStyle name="Komma 2 2 2 2 7 3" xfId="2601" xr:uid="{00000000-0005-0000-0000-000004000000}"/>
    <cellStyle name="Komma 2 2 2 2 7 3 2" xfId="6729" xr:uid="{00000000-0005-0000-0000-000004000000}"/>
    <cellStyle name="Komma 2 2 2 2 7 4" xfId="4665" xr:uid="{00000000-0005-0000-0000-000004000000}"/>
    <cellStyle name="Komma 2 2 2 2 8" xfId="1053" xr:uid="{00000000-0005-0000-0000-000004000000}"/>
    <cellStyle name="Komma 2 2 2 2 8 2" xfId="3117" xr:uid="{00000000-0005-0000-0000-000004000000}"/>
    <cellStyle name="Komma 2 2 2 2 8 2 2" xfId="7245" xr:uid="{00000000-0005-0000-0000-000004000000}"/>
    <cellStyle name="Komma 2 2 2 2 8 3" xfId="5181" xr:uid="{00000000-0005-0000-0000-000004000000}"/>
    <cellStyle name="Komma 2 2 2 2 9" xfId="2085" xr:uid="{00000000-0005-0000-0000-000004000000}"/>
    <cellStyle name="Komma 2 2 2 2 9 2" xfId="6213" xr:uid="{00000000-0005-0000-0000-000004000000}"/>
    <cellStyle name="Komma 2 2 2 3" xfId="28" xr:uid="{00000000-0005-0000-0000-00000C000000}"/>
    <cellStyle name="Komma 2 2 2 3 2" xfId="60" xr:uid="{00000000-0005-0000-0000-00000D000000}"/>
    <cellStyle name="Komma 2 2 2 3 2 2" xfId="124" xr:uid="{00000000-0005-0000-0000-00000E000000}"/>
    <cellStyle name="Komma 2 2 2 3 2 2 2" xfId="253" xr:uid="{00000000-0005-0000-0000-00000E000000}"/>
    <cellStyle name="Komma 2 2 2 3 2 2 2 2" xfId="511" xr:uid="{00000000-0005-0000-0000-00000E000000}"/>
    <cellStyle name="Komma 2 2 2 3 2 2 2 2 2" xfId="1027" xr:uid="{00000000-0005-0000-0000-00000E000000}"/>
    <cellStyle name="Komma 2 2 2 3 2 2 2 2 2 2" xfId="2059" xr:uid="{00000000-0005-0000-0000-00000E000000}"/>
    <cellStyle name="Komma 2 2 2 3 2 2 2 2 2 2 2" xfId="4123" xr:uid="{00000000-0005-0000-0000-00000E000000}"/>
    <cellStyle name="Komma 2 2 2 3 2 2 2 2 2 2 2 2" xfId="8251" xr:uid="{00000000-0005-0000-0000-00000E000000}"/>
    <cellStyle name="Komma 2 2 2 3 2 2 2 2 2 2 3" xfId="6187" xr:uid="{00000000-0005-0000-0000-00000E000000}"/>
    <cellStyle name="Komma 2 2 2 3 2 2 2 2 2 3" xfId="3091" xr:uid="{00000000-0005-0000-0000-00000E000000}"/>
    <cellStyle name="Komma 2 2 2 3 2 2 2 2 2 3 2" xfId="7219" xr:uid="{00000000-0005-0000-0000-00000E000000}"/>
    <cellStyle name="Komma 2 2 2 3 2 2 2 2 2 4" xfId="5155" xr:uid="{00000000-0005-0000-0000-00000E000000}"/>
    <cellStyle name="Komma 2 2 2 3 2 2 2 2 3" xfId="1543" xr:uid="{00000000-0005-0000-0000-00000E000000}"/>
    <cellStyle name="Komma 2 2 2 3 2 2 2 2 3 2" xfId="3607" xr:uid="{00000000-0005-0000-0000-00000E000000}"/>
    <cellStyle name="Komma 2 2 2 3 2 2 2 2 3 2 2" xfId="7735" xr:uid="{00000000-0005-0000-0000-00000E000000}"/>
    <cellStyle name="Komma 2 2 2 3 2 2 2 2 3 3" xfId="5671" xr:uid="{00000000-0005-0000-0000-00000E000000}"/>
    <cellStyle name="Komma 2 2 2 3 2 2 2 2 4" xfId="2575" xr:uid="{00000000-0005-0000-0000-00000E000000}"/>
    <cellStyle name="Komma 2 2 2 3 2 2 2 2 4 2" xfId="6703" xr:uid="{00000000-0005-0000-0000-00000E000000}"/>
    <cellStyle name="Komma 2 2 2 3 2 2 2 2 5" xfId="4639" xr:uid="{00000000-0005-0000-0000-00000E000000}"/>
    <cellStyle name="Komma 2 2 2 3 2 2 2 3" xfId="769" xr:uid="{00000000-0005-0000-0000-00000E000000}"/>
    <cellStyle name="Komma 2 2 2 3 2 2 2 3 2" xfId="1801" xr:uid="{00000000-0005-0000-0000-00000E000000}"/>
    <cellStyle name="Komma 2 2 2 3 2 2 2 3 2 2" xfId="3865" xr:uid="{00000000-0005-0000-0000-00000E000000}"/>
    <cellStyle name="Komma 2 2 2 3 2 2 2 3 2 2 2" xfId="7993" xr:uid="{00000000-0005-0000-0000-00000E000000}"/>
    <cellStyle name="Komma 2 2 2 3 2 2 2 3 2 3" xfId="5929" xr:uid="{00000000-0005-0000-0000-00000E000000}"/>
    <cellStyle name="Komma 2 2 2 3 2 2 2 3 3" xfId="2833" xr:uid="{00000000-0005-0000-0000-00000E000000}"/>
    <cellStyle name="Komma 2 2 2 3 2 2 2 3 3 2" xfId="6961" xr:uid="{00000000-0005-0000-0000-00000E000000}"/>
    <cellStyle name="Komma 2 2 2 3 2 2 2 3 4" xfId="4897" xr:uid="{00000000-0005-0000-0000-00000E000000}"/>
    <cellStyle name="Komma 2 2 2 3 2 2 2 4" xfId="1285" xr:uid="{00000000-0005-0000-0000-00000E000000}"/>
    <cellStyle name="Komma 2 2 2 3 2 2 2 4 2" xfId="3349" xr:uid="{00000000-0005-0000-0000-00000E000000}"/>
    <cellStyle name="Komma 2 2 2 3 2 2 2 4 2 2" xfId="7477" xr:uid="{00000000-0005-0000-0000-00000E000000}"/>
    <cellStyle name="Komma 2 2 2 3 2 2 2 4 3" xfId="5413" xr:uid="{00000000-0005-0000-0000-00000E000000}"/>
    <cellStyle name="Komma 2 2 2 3 2 2 2 5" xfId="2317" xr:uid="{00000000-0005-0000-0000-00000E000000}"/>
    <cellStyle name="Komma 2 2 2 3 2 2 2 5 2" xfId="6445" xr:uid="{00000000-0005-0000-0000-00000E000000}"/>
    <cellStyle name="Komma 2 2 2 3 2 2 2 6" xfId="4381" xr:uid="{00000000-0005-0000-0000-00000E000000}"/>
    <cellStyle name="Komma 2 2 2 3 2 2 3" xfId="382" xr:uid="{00000000-0005-0000-0000-00000E000000}"/>
    <cellStyle name="Komma 2 2 2 3 2 2 3 2" xfId="898" xr:uid="{00000000-0005-0000-0000-00000E000000}"/>
    <cellStyle name="Komma 2 2 2 3 2 2 3 2 2" xfId="1930" xr:uid="{00000000-0005-0000-0000-00000E000000}"/>
    <cellStyle name="Komma 2 2 2 3 2 2 3 2 2 2" xfId="3994" xr:uid="{00000000-0005-0000-0000-00000E000000}"/>
    <cellStyle name="Komma 2 2 2 3 2 2 3 2 2 2 2" xfId="8122" xr:uid="{00000000-0005-0000-0000-00000E000000}"/>
    <cellStyle name="Komma 2 2 2 3 2 2 3 2 2 3" xfId="6058" xr:uid="{00000000-0005-0000-0000-00000E000000}"/>
    <cellStyle name="Komma 2 2 2 3 2 2 3 2 3" xfId="2962" xr:uid="{00000000-0005-0000-0000-00000E000000}"/>
    <cellStyle name="Komma 2 2 2 3 2 2 3 2 3 2" xfId="7090" xr:uid="{00000000-0005-0000-0000-00000E000000}"/>
    <cellStyle name="Komma 2 2 2 3 2 2 3 2 4" xfId="5026" xr:uid="{00000000-0005-0000-0000-00000E000000}"/>
    <cellStyle name="Komma 2 2 2 3 2 2 3 3" xfId="1414" xr:uid="{00000000-0005-0000-0000-00000E000000}"/>
    <cellStyle name="Komma 2 2 2 3 2 2 3 3 2" xfId="3478" xr:uid="{00000000-0005-0000-0000-00000E000000}"/>
    <cellStyle name="Komma 2 2 2 3 2 2 3 3 2 2" xfId="7606" xr:uid="{00000000-0005-0000-0000-00000E000000}"/>
    <cellStyle name="Komma 2 2 2 3 2 2 3 3 3" xfId="5542" xr:uid="{00000000-0005-0000-0000-00000E000000}"/>
    <cellStyle name="Komma 2 2 2 3 2 2 3 4" xfId="2446" xr:uid="{00000000-0005-0000-0000-00000E000000}"/>
    <cellStyle name="Komma 2 2 2 3 2 2 3 4 2" xfId="6574" xr:uid="{00000000-0005-0000-0000-00000E000000}"/>
    <cellStyle name="Komma 2 2 2 3 2 2 3 5" xfId="4510" xr:uid="{00000000-0005-0000-0000-00000E000000}"/>
    <cellStyle name="Komma 2 2 2 3 2 2 4" xfId="640" xr:uid="{00000000-0005-0000-0000-00000E000000}"/>
    <cellStyle name="Komma 2 2 2 3 2 2 4 2" xfId="1672" xr:uid="{00000000-0005-0000-0000-00000E000000}"/>
    <cellStyle name="Komma 2 2 2 3 2 2 4 2 2" xfId="3736" xr:uid="{00000000-0005-0000-0000-00000E000000}"/>
    <cellStyle name="Komma 2 2 2 3 2 2 4 2 2 2" xfId="7864" xr:uid="{00000000-0005-0000-0000-00000E000000}"/>
    <cellStyle name="Komma 2 2 2 3 2 2 4 2 3" xfId="5800" xr:uid="{00000000-0005-0000-0000-00000E000000}"/>
    <cellStyle name="Komma 2 2 2 3 2 2 4 3" xfId="2704" xr:uid="{00000000-0005-0000-0000-00000E000000}"/>
    <cellStyle name="Komma 2 2 2 3 2 2 4 3 2" xfId="6832" xr:uid="{00000000-0005-0000-0000-00000E000000}"/>
    <cellStyle name="Komma 2 2 2 3 2 2 4 4" xfId="4768" xr:uid="{00000000-0005-0000-0000-00000E000000}"/>
    <cellStyle name="Komma 2 2 2 3 2 2 5" xfId="1156" xr:uid="{00000000-0005-0000-0000-00000E000000}"/>
    <cellStyle name="Komma 2 2 2 3 2 2 5 2" xfId="3220" xr:uid="{00000000-0005-0000-0000-00000E000000}"/>
    <cellStyle name="Komma 2 2 2 3 2 2 5 2 2" xfId="7348" xr:uid="{00000000-0005-0000-0000-00000E000000}"/>
    <cellStyle name="Komma 2 2 2 3 2 2 5 3" xfId="5284" xr:uid="{00000000-0005-0000-0000-00000E000000}"/>
    <cellStyle name="Komma 2 2 2 3 2 2 6" xfId="2188" xr:uid="{00000000-0005-0000-0000-00000E000000}"/>
    <cellStyle name="Komma 2 2 2 3 2 2 6 2" xfId="6316" xr:uid="{00000000-0005-0000-0000-00000E000000}"/>
    <cellStyle name="Komma 2 2 2 3 2 2 7" xfId="4252" xr:uid="{00000000-0005-0000-0000-00000E000000}"/>
    <cellStyle name="Komma 2 2 2 3 2 3" xfId="189" xr:uid="{00000000-0005-0000-0000-00000D000000}"/>
    <cellStyle name="Komma 2 2 2 3 2 3 2" xfId="447" xr:uid="{00000000-0005-0000-0000-00000D000000}"/>
    <cellStyle name="Komma 2 2 2 3 2 3 2 2" xfId="963" xr:uid="{00000000-0005-0000-0000-00000D000000}"/>
    <cellStyle name="Komma 2 2 2 3 2 3 2 2 2" xfId="1995" xr:uid="{00000000-0005-0000-0000-00000D000000}"/>
    <cellStyle name="Komma 2 2 2 3 2 3 2 2 2 2" xfId="4059" xr:uid="{00000000-0005-0000-0000-00000D000000}"/>
    <cellStyle name="Komma 2 2 2 3 2 3 2 2 2 2 2" xfId="8187" xr:uid="{00000000-0005-0000-0000-00000D000000}"/>
    <cellStyle name="Komma 2 2 2 3 2 3 2 2 2 3" xfId="6123" xr:uid="{00000000-0005-0000-0000-00000D000000}"/>
    <cellStyle name="Komma 2 2 2 3 2 3 2 2 3" xfId="3027" xr:uid="{00000000-0005-0000-0000-00000D000000}"/>
    <cellStyle name="Komma 2 2 2 3 2 3 2 2 3 2" xfId="7155" xr:uid="{00000000-0005-0000-0000-00000D000000}"/>
    <cellStyle name="Komma 2 2 2 3 2 3 2 2 4" xfId="5091" xr:uid="{00000000-0005-0000-0000-00000D000000}"/>
    <cellStyle name="Komma 2 2 2 3 2 3 2 3" xfId="1479" xr:uid="{00000000-0005-0000-0000-00000D000000}"/>
    <cellStyle name="Komma 2 2 2 3 2 3 2 3 2" xfId="3543" xr:uid="{00000000-0005-0000-0000-00000D000000}"/>
    <cellStyle name="Komma 2 2 2 3 2 3 2 3 2 2" xfId="7671" xr:uid="{00000000-0005-0000-0000-00000D000000}"/>
    <cellStyle name="Komma 2 2 2 3 2 3 2 3 3" xfId="5607" xr:uid="{00000000-0005-0000-0000-00000D000000}"/>
    <cellStyle name="Komma 2 2 2 3 2 3 2 4" xfId="2511" xr:uid="{00000000-0005-0000-0000-00000D000000}"/>
    <cellStyle name="Komma 2 2 2 3 2 3 2 4 2" xfId="6639" xr:uid="{00000000-0005-0000-0000-00000D000000}"/>
    <cellStyle name="Komma 2 2 2 3 2 3 2 5" xfId="4575" xr:uid="{00000000-0005-0000-0000-00000D000000}"/>
    <cellStyle name="Komma 2 2 2 3 2 3 3" xfId="705" xr:uid="{00000000-0005-0000-0000-00000D000000}"/>
    <cellStyle name="Komma 2 2 2 3 2 3 3 2" xfId="1737" xr:uid="{00000000-0005-0000-0000-00000D000000}"/>
    <cellStyle name="Komma 2 2 2 3 2 3 3 2 2" xfId="3801" xr:uid="{00000000-0005-0000-0000-00000D000000}"/>
    <cellStyle name="Komma 2 2 2 3 2 3 3 2 2 2" xfId="7929" xr:uid="{00000000-0005-0000-0000-00000D000000}"/>
    <cellStyle name="Komma 2 2 2 3 2 3 3 2 3" xfId="5865" xr:uid="{00000000-0005-0000-0000-00000D000000}"/>
    <cellStyle name="Komma 2 2 2 3 2 3 3 3" xfId="2769" xr:uid="{00000000-0005-0000-0000-00000D000000}"/>
    <cellStyle name="Komma 2 2 2 3 2 3 3 3 2" xfId="6897" xr:uid="{00000000-0005-0000-0000-00000D000000}"/>
    <cellStyle name="Komma 2 2 2 3 2 3 3 4" xfId="4833" xr:uid="{00000000-0005-0000-0000-00000D000000}"/>
    <cellStyle name="Komma 2 2 2 3 2 3 4" xfId="1221" xr:uid="{00000000-0005-0000-0000-00000D000000}"/>
    <cellStyle name="Komma 2 2 2 3 2 3 4 2" xfId="3285" xr:uid="{00000000-0005-0000-0000-00000D000000}"/>
    <cellStyle name="Komma 2 2 2 3 2 3 4 2 2" xfId="7413" xr:uid="{00000000-0005-0000-0000-00000D000000}"/>
    <cellStyle name="Komma 2 2 2 3 2 3 4 3" xfId="5349" xr:uid="{00000000-0005-0000-0000-00000D000000}"/>
    <cellStyle name="Komma 2 2 2 3 2 3 5" xfId="2253" xr:uid="{00000000-0005-0000-0000-00000D000000}"/>
    <cellStyle name="Komma 2 2 2 3 2 3 5 2" xfId="6381" xr:uid="{00000000-0005-0000-0000-00000D000000}"/>
    <cellStyle name="Komma 2 2 2 3 2 3 6" xfId="4317" xr:uid="{00000000-0005-0000-0000-00000D000000}"/>
    <cellStyle name="Komma 2 2 2 3 2 4" xfId="318" xr:uid="{00000000-0005-0000-0000-00000D000000}"/>
    <cellStyle name="Komma 2 2 2 3 2 4 2" xfId="834" xr:uid="{00000000-0005-0000-0000-00000D000000}"/>
    <cellStyle name="Komma 2 2 2 3 2 4 2 2" xfId="1866" xr:uid="{00000000-0005-0000-0000-00000D000000}"/>
    <cellStyle name="Komma 2 2 2 3 2 4 2 2 2" xfId="3930" xr:uid="{00000000-0005-0000-0000-00000D000000}"/>
    <cellStyle name="Komma 2 2 2 3 2 4 2 2 2 2" xfId="8058" xr:uid="{00000000-0005-0000-0000-00000D000000}"/>
    <cellStyle name="Komma 2 2 2 3 2 4 2 2 3" xfId="5994" xr:uid="{00000000-0005-0000-0000-00000D000000}"/>
    <cellStyle name="Komma 2 2 2 3 2 4 2 3" xfId="2898" xr:uid="{00000000-0005-0000-0000-00000D000000}"/>
    <cellStyle name="Komma 2 2 2 3 2 4 2 3 2" xfId="7026" xr:uid="{00000000-0005-0000-0000-00000D000000}"/>
    <cellStyle name="Komma 2 2 2 3 2 4 2 4" xfId="4962" xr:uid="{00000000-0005-0000-0000-00000D000000}"/>
    <cellStyle name="Komma 2 2 2 3 2 4 3" xfId="1350" xr:uid="{00000000-0005-0000-0000-00000D000000}"/>
    <cellStyle name="Komma 2 2 2 3 2 4 3 2" xfId="3414" xr:uid="{00000000-0005-0000-0000-00000D000000}"/>
    <cellStyle name="Komma 2 2 2 3 2 4 3 2 2" xfId="7542" xr:uid="{00000000-0005-0000-0000-00000D000000}"/>
    <cellStyle name="Komma 2 2 2 3 2 4 3 3" xfId="5478" xr:uid="{00000000-0005-0000-0000-00000D000000}"/>
    <cellStyle name="Komma 2 2 2 3 2 4 4" xfId="2382" xr:uid="{00000000-0005-0000-0000-00000D000000}"/>
    <cellStyle name="Komma 2 2 2 3 2 4 4 2" xfId="6510" xr:uid="{00000000-0005-0000-0000-00000D000000}"/>
    <cellStyle name="Komma 2 2 2 3 2 4 5" xfId="4446" xr:uid="{00000000-0005-0000-0000-00000D000000}"/>
    <cellStyle name="Komma 2 2 2 3 2 5" xfId="576" xr:uid="{00000000-0005-0000-0000-00000D000000}"/>
    <cellStyle name="Komma 2 2 2 3 2 5 2" xfId="1608" xr:uid="{00000000-0005-0000-0000-00000D000000}"/>
    <cellStyle name="Komma 2 2 2 3 2 5 2 2" xfId="3672" xr:uid="{00000000-0005-0000-0000-00000D000000}"/>
    <cellStyle name="Komma 2 2 2 3 2 5 2 2 2" xfId="7800" xr:uid="{00000000-0005-0000-0000-00000D000000}"/>
    <cellStyle name="Komma 2 2 2 3 2 5 2 3" xfId="5736" xr:uid="{00000000-0005-0000-0000-00000D000000}"/>
    <cellStyle name="Komma 2 2 2 3 2 5 3" xfId="2640" xr:uid="{00000000-0005-0000-0000-00000D000000}"/>
    <cellStyle name="Komma 2 2 2 3 2 5 3 2" xfId="6768" xr:uid="{00000000-0005-0000-0000-00000D000000}"/>
    <cellStyle name="Komma 2 2 2 3 2 5 4" xfId="4704" xr:uid="{00000000-0005-0000-0000-00000D000000}"/>
    <cellStyle name="Komma 2 2 2 3 2 6" xfId="1092" xr:uid="{00000000-0005-0000-0000-00000D000000}"/>
    <cellStyle name="Komma 2 2 2 3 2 6 2" xfId="3156" xr:uid="{00000000-0005-0000-0000-00000D000000}"/>
    <cellStyle name="Komma 2 2 2 3 2 6 2 2" xfId="7284" xr:uid="{00000000-0005-0000-0000-00000D000000}"/>
    <cellStyle name="Komma 2 2 2 3 2 6 3" xfId="5220" xr:uid="{00000000-0005-0000-0000-00000D000000}"/>
    <cellStyle name="Komma 2 2 2 3 2 7" xfId="2124" xr:uid="{00000000-0005-0000-0000-00000D000000}"/>
    <cellStyle name="Komma 2 2 2 3 2 7 2" xfId="6252" xr:uid="{00000000-0005-0000-0000-00000D000000}"/>
    <cellStyle name="Komma 2 2 2 3 2 8" xfId="4188" xr:uid="{00000000-0005-0000-0000-00000D000000}"/>
    <cellStyle name="Komma 2 2 2 3 3" xfId="92" xr:uid="{00000000-0005-0000-0000-00000F000000}"/>
    <cellStyle name="Komma 2 2 2 3 3 2" xfId="221" xr:uid="{00000000-0005-0000-0000-00000F000000}"/>
    <cellStyle name="Komma 2 2 2 3 3 2 2" xfId="479" xr:uid="{00000000-0005-0000-0000-00000F000000}"/>
    <cellStyle name="Komma 2 2 2 3 3 2 2 2" xfId="995" xr:uid="{00000000-0005-0000-0000-00000F000000}"/>
    <cellStyle name="Komma 2 2 2 3 3 2 2 2 2" xfId="2027" xr:uid="{00000000-0005-0000-0000-00000F000000}"/>
    <cellStyle name="Komma 2 2 2 3 3 2 2 2 2 2" xfId="4091" xr:uid="{00000000-0005-0000-0000-00000F000000}"/>
    <cellStyle name="Komma 2 2 2 3 3 2 2 2 2 2 2" xfId="8219" xr:uid="{00000000-0005-0000-0000-00000F000000}"/>
    <cellStyle name="Komma 2 2 2 3 3 2 2 2 2 3" xfId="6155" xr:uid="{00000000-0005-0000-0000-00000F000000}"/>
    <cellStyle name="Komma 2 2 2 3 3 2 2 2 3" xfId="3059" xr:uid="{00000000-0005-0000-0000-00000F000000}"/>
    <cellStyle name="Komma 2 2 2 3 3 2 2 2 3 2" xfId="7187" xr:uid="{00000000-0005-0000-0000-00000F000000}"/>
    <cellStyle name="Komma 2 2 2 3 3 2 2 2 4" xfId="5123" xr:uid="{00000000-0005-0000-0000-00000F000000}"/>
    <cellStyle name="Komma 2 2 2 3 3 2 2 3" xfId="1511" xr:uid="{00000000-0005-0000-0000-00000F000000}"/>
    <cellStyle name="Komma 2 2 2 3 3 2 2 3 2" xfId="3575" xr:uid="{00000000-0005-0000-0000-00000F000000}"/>
    <cellStyle name="Komma 2 2 2 3 3 2 2 3 2 2" xfId="7703" xr:uid="{00000000-0005-0000-0000-00000F000000}"/>
    <cellStyle name="Komma 2 2 2 3 3 2 2 3 3" xfId="5639" xr:uid="{00000000-0005-0000-0000-00000F000000}"/>
    <cellStyle name="Komma 2 2 2 3 3 2 2 4" xfId="2543" xr:uid="{00000000-0005-0000-0000-00000F000000}"/>
    <cellStyle name="Komma 2 2 2 3 3 2 2 4 2" xfId="6671" xr:uid="{00000000-0005-0000-0000-00000F000000}"/>
    <cellStyle name="Komma 2 2 2 3 3 2 2 5" xfId="4607" xr:uid="{00000000-0005-0000-0000-00000F000000}"/>
    <cellStyle name="Komma 2 2 2 3 3 2 3" xfId="737" xr:uid="{00000000-0005-0000-0000-00000F000000}"/>
    <cellStyle name="Komma 2 2 2 3 3 2 3 2" xfId="1769" xr:uid="{00000000-0005-0000-0000-00000F000000}"/>
    <cellStyle name="Komma 2 2 2 3 3 2 3 2 2" xfId="3833" xr:uid="{00000000-0005-0000-0000-00000F000000}"/>
    <cellStyle name="Komma 2 2 2 3 3 2 3 2 2 2" xfId="7961" xr:uid="{00000000-0005-0000-0000-00000F000000}"/>
    <cellStyle name="Komma 2 2 2 3 3 2 3 2 3" xfId="5897" xr:uid="{00000000-0005-0000-0000-00000F000000}"/>
    <cellStyle name="Komma 2 2 2 3 3 2 3 3" xfId="2801" xr:uid="{00000000-0005-0000-0000-00000F000000}"/>
    <cellStyle name="Komma 2 2 2 3 3 2 3 3 2" xfId="6929" xr:uid="{00000000-0005-0000-0000-00000F000000}"/>
    <cellStyle name="Komma 2 2 2 3 3 2 3 4" xfId="4865" xr:uid="{00000000-0005-0000-0000-00000F000000}"/>
    <cellStyle name="Komma 2 2 2 3 3 2 4" xfId="1253" xr:uid="{00000000-0005-0000-0000-00000F000000}"/>
    <cellStyle name="Komma 2 2 2 3 3 2 4 2" xfId="3317" xr:uid="{00000000-0005-0000-0000-00000F000000}"/>
    <cellStyle name="Komma 2 2 2 3 3 2 4 2 2" xfId="7445" xr:uid="{00000000-0005-0000-0000-00000F000000}"/>
    <cellStyle name="Komma 2 2 2 3 3 2 4 3" xfId="5381" xr:uid="{00000000-0005-0000-0000-00000F000000}"/>
    <cellStyle name="Komma 2 2 2 3 3 2 5" xfId="2285" xr:uid="{00000000-0005-0000-0000-00000F000000}"/>
    <cellStyle name="Komma 2 2 2 3 3 2 5 2" xfId="6413" xr:uid="{00000000-0005-0000-0000-00000F000000}"/>
    <cellStyle name="Komma 2 2 2 3 3 2 6" xfId="4349" xr:uid="{00000000-0005-0000-0000-00000F000000}"/>
    <cellStyle name="Komma 2 2 2 3 3 3" xfId="350" xr:uid="{00000000-0005-0000-0000-00000F000000}"/>
    <cellStyle name="Komma 2 2 2 3 3 3 2" xfId="866" xr:uid="{00000000-0005-0000-0000-00000F000000}"/>
    <cellStyle name="Komma 2 2 2 3 3 3 2 2" xfId="1898" xr:uid="{00000000-0005-0000-0000-00000F000000}"/>
    <cellStyle name="Komma 2 2 2 3 3 3 2 2 2" xfId="3962" xr:uid="{00000000-0005-0000-0000-00000F000000}"/>
    <cellStyle name="Komma 2 2 2 3 3 3 2 2 2 2" xfId="8090" xr:uid="{00000000-0005-0000-0000-00000F000000}"/>
    <cellStyle name="Komma 2 2 2 3 3 3 2 2 3" xfId="6026" xr:uid="{00000000-0005-0000-0000-00000F000000}"/>
    <cellStyle name="Komma 2 2 2 3 3 3 2 3" xfId="2930" xr:uid="{00000000-0005-0000-0000-00000F000000}"/>
    <cellStyle name="Komma 2 2 2 3 3 3 2 3 2" xfId="7058" xr:uid="{00000000-0005-0000-0000-00000F000000}"/>
    <cellStyle name="Komma 2 2 2 3 3 3 2 4" xfId="4994" xr:uid="{00000000-0005-0000-0000-00000F000000}"/>
    <cellStyle name="Komma 2 2 2 3 3 3 3" xfId="1382" xr:uid="{00000000-0005-0000-0000-00000F000000}"/>
    <cellStyle name="Komma 2 2 2 3 3 3 3 2" xfId="3446" xr:uid="{00000000-0005-0000-0000-00000F000000}"/>
    <cellStyle name="Komma 2 2 2 3 3 3 3 2 2" xfId="7574" xr:uid="{00000000-0005-0000-0000-00000F000000}"/>
    <cellStyle name="Komma 2 2 2 3 3 3 3 3" xfId="5510" xr:uid="{00000000-0005-0000-0000-00000F000000}"/>
    <cellStyle name="Komma 2 2 2 3 3 3 4" xfId="2414" xr:uid="{00000000-0005-0000-0000-00000F000000}"/>
    <cellStyle name="Komma 2 2 2 3 3 3 4 2" xfId="6542" xr:uid="{00000000-0005-0000-0000-00000F000000}"/>
    <cellStyle name="Komma 2 2 2 3 3 3 5" xfId="4478" xr:uid="{00000000-0005-0000-0000-00000F000000}"/>
    <cellStyle name="Komma 2 2 2 3 3 4" xfId="608" xr:uid="{00000000-0005-0000-0000-00000F000000}"/>
    <cellStyle name="Komma 2 2 2 3 3 4 2" xfId="1640" xr:uid="{00000000-0005-0000-0000-00000F000000}"/>
    <cellStyle name="Komma 2 2 2 3 3 4 2 2" xfId="3704" xr:uid="{00000000-0005-0000-0000-00000F000000}"/>
    <cellStyle name="Komma 2 2 2 3 3 4 2 2 2" xfId="7832" xr:uid="{00000000-0005-0000-0000-00000F000000}"/>
    <cellStyle name="Komma 2 2 2 3 3 4 2 3" xfId="5768" xr:uid="{00000000-0005-0000-0000-00000F000000}"/>
    <cellStyle name="Komma 2 2 2 3 3 4 3" xfId="2672" xr:uid="{00000000-0005-0000-0000-00000F000000}"/>
    <cellStyle name="Komma 2 2 2 3 3 4 3 2" xfId="6800" xr:uid="{00000000-0005-0000-0000-00000F000000}"/>
    <cellStyle name="Komma 2 2 2 3 3 4 4" xfId="4736" xr:uid="{00000000-0005-0000-0000-00000F000000}"/>
    <cellStyle name="Komma 2 2 2 3 3 5" xfId="1124" xr:uid="{00000000-0005-0000-0000-00000F000000}"/>
    <cellStyle name="Komma 2 2 2 3 3 5 2" xfId="3188" xr:uid="{00000000-0005-0000-0000-00000F000000}"/>
    <cellStyle name="Komma 2 2 2 3 3 5 2 2" xfId="7316" xr:uid="{00000000-0005-0000-0000-00000F000000}"/>
    <cellStyle name="Komma 2 2 2 3 3 5 3" xfId="5252" xr:uid="{00000000-0005-0000-0000-00000F000000}"/>
    <cellStyle name="Komma 2 2 2 3 3 6" xfId="2156" xr:uid="{00000000-0005-0000-0000-00000F000000}"/>
    <cellStyle name="Komma 2 2 2 3 3 6 2" xfId="6284" xr:uid="{00000000-0005-0000-0000-00000F000000}"/>
    <cellStyle name="Komma 2 2 2 3 3 7" xfId="4220" xr:uid="{00000000-0005-0000-0000-00000F000000}"/>
    <cellStyle name="Komma 2 2 2 3 4" xfId="157" xr:uid="{00000000-0005-0000-0000-00000C000000}"/>
    <cellStyle name="Komma 2 2 2 3 4 2" xfId="415" xr:uid="{00000000-0005-0000-0000-00000C000000}"/>
    <cellStyle name="Komma 2 2 2 3 4 2 2" xfId="931" xr:uid="{00000000-0005-0000-0000-00000C000000}"/>
    <cellStyle name="Komma 2 2 2 3 4 2 2 2" xfId="1963" xr:uid="{00000000-0005-0000-0000-00000C000000}"/>
    <cellStyle name="Komma 2 2 2 3 4 2 2 2 2" xfId="4027" xr:uid="{00000000-0005-0000-0000-00000C000000}"/>
    <cellStyle name="Komma 2 2 2 3 4 2 2 2 2 2" xfId="8155" xr:uid="{00000000-0005-0000-0000-00000C000000}"/>
    <cellStyle name="Komma 2 2 2 3 4 2 2 2 3" xfId="6091" xr:uid="{00000000-0005-0000-0000-00000C000000}"/>
    <cellStyle name="Komma 2 2 2 3 4 2 2 3" xfId="2995" xr:uid="{00000000-0005-0000-0000-00000C000000}"/>
    <cellStyle name="Komma 2 2 2 3 4 2 2 3 2" xfId="7123" xr:uid="{00000000-0005-0000-0000-00000C000000}"/>
    <cellStyle name="Komma 2 2 2 3 4 2 2 4" xfId="5059" xr:uid="{00000000-0005-0000-0000-00000C000000}"/>
    <cellStyle name="Komma 2 2 2 3 4 2 3" xfId="1447" xr:uid="{00000000-0005-0000-0000-00000C000000}"/>
    <cellStyle name="Komma 2 2 2 3 4 2 3 2" xfId="3511" xr:uid="{00000000-0005-0000-0000-00000C000000}"/>
    <cellStyle name="Komma 2 2 2 3 4 2 3 2 2" xfId="7639" xr:uid="{00000000-0005-0000-0000-00000C000000}"/>
    <cellStyle name="Komma 2 2 2 3 4 2 3 3" xfId="5575" xr:uid="{00000000-0005-0000-0000-00000C000000}"/>
    <cellStyle name="Komma 2 2 2 3 4 2 4" xfId="2479" xr:uid="{00000000-0005-0000-0000-00000C000000}"/>
    <cellStyle name="Komma 2 2 2 3 4 2 4 2" xfId="6607" xr:uid="{00000000-0005-0000-0000-00000C000000}"/>
    <cellStyle name="Komma 2 2 2 3 4 2 5" xfId="4543" xr:uid="{00000000-0005-0000-0000-00000C000000}"/>
    <cellStyle name="Komma 2 2 2 3 4 3" xfId="673" xr:uid="{00000000-0005-0000-0000-00000C000000}"/>
    <cellStyle name="Komma 2 2 2 3 4 3 2" xfId="1705" xr:uid="{00000000-0005-0000-0000-00000C000000}"/>
    <cellStyle name="Komma 2 2 2 3 4 3 2 2" xfId="3769" xr:uid="{00000000-0005-0000-0000-00000C000000}"/>
    <cellStyle name="Komma 2 2 2 3 4 3 2 2 2" xfId="7897" xr:uid="{00000000-0005-0000-0000-00000C000000}"/>
    <cellStyle name="Komma 2 2 2 3 4 3 2 3" xfId="5833" xr:uid="{00000000-0005-0000-0000-00000C000000}"/>
    <cellStyle name="Komma 2 2 2 3 4 3 3" xfId="2737" xr:uid="{00000000-0005-0000-0000-00000C000000}"/>
    <cellStyle name="Komma 2 2 2 3 4 3 3 2" xfId="6865" xr:uid="{00000000-0005-0000-0000-00000C000000}"/>
    <cellStyle name="Komma 2 2 2 3 4 3 4" xfId="4801" xr:uid="{00000000-0005-0000-0000-00000C000000}"/>
    <cellStyle name="Komma 2 2 2 3 4 4" xfId="1189" xr:uid="{00000000-0005-0000-0000-00000C000000}"/>
    <cellStyle name="Komma 2 2 2 3 4 4 2" xfId="3253" xr:uid="{00000000-0005-0000-0000-00000C000000}"/>
    <cellStyle name="Komma 2 2 2 3 4 4 2 2" xfId="7381" xr:uid="{00000000-0005-0000-0000-00000C000000}"/>
    <cellStyle name="Komma 2 2 2 3 4 4 3" xfId="5317" xr:uid="{00000000-0005-0000-0000-00000C000000}"/>
    <cellStyle name="Komma 2 2 2 3 4 5" xfId="2221" xr:uid="{00000000-0005-0000-0000-00000C000000}"/>
    <cellStyle name="Komma 2 2 2 3 4 5 2" xfId="6349" xr:uid="{00000000-0005-0000-0000-00000C000000}"/>
    <cellStyle name="Komma 2 2 2 3 4 6" xfId="4285" xr:uid="{00000000-0005-0000-0000-00000C000000}"/>
    <cellStyle name="Komma 2 2 2 3 5" xfId="286" xr:uid="{00000000-0005-0000-0000-00000C000000}"/>
    <cellStyle name="Komma 2 2 2 3 5 2" xfId="802" xr:uid="{00000000-0005-0000-0000-00000C000000}"/>
    <cellStyle name="Komma 2 2 2 3 5 2 2" xfId="1834" xr:uid="{00000000-0005-0000-0000-00000C000000}"/>
    <cellStyle name="Komma 2 2 2 3 5 2 2 2" xfId="3898" xr:uid="{00000000-0005-0000-0000-00000C000000}"/>
    <cellStyle name="Komma 2 2 2 3 5 2 2 2 2" xfId="8026" xr:uid="{00000000-0005-0000-0000-00000C000000}"/>
    <cellStyle name="Komma 2 2 2 3 5 2 2 3" xfId="5962" xr:uid="{00000000-0005-0000-0000-00000C000000}"/>
    <cellStyle name="Komma 2 2 2 3 5 2 3" xfId="2866" xr:uid="{00000000-0005-0000-0000-00000C000000}"/>
    <cellStyle name="Komma 2 2 2 3 5 2 3 2" xfId="6994" xr:uid="{00000000-0005-0000-0000-00000C000000}"/>
    <cellStyle name="Komma 2 2 2 3 5 2 4" xfId="4930" xr:uid="{00000000-0005-0000-0000-00000C000000}"/>
    <cellStyle name="Komma 2 2 2 3 5 3" xfId="1318" xr:uid="{00000000-0005-0000-0000-00000C000000}"/>
    <cellStyle name="Komma 2 2 2 3 5 3 2" xfId="3382" xr:uid="{00000000-0005-0000-0000-00000C000000}"/>
    <cellStyle name="Komma 2 2 2 3 5 3 2 2" xfId="7510" xr:uid="{00000000-0005-0000-0000-00000C000000}"/>
    <cellStyle name="Komma 2 2 2 3 5 3 3" xfId="5446" xr:uid="{00000000-0005-0000-0000-00000C000000}"/>
    <cellStyle name="Komma 2 2 2 3 5 4" xfId="2350" xr:uid="{00000000-0005-0000-0000-00000C000000}"/>
    <cellStyle name="Komma 2 2 2 3 5 4 2" xfId="6478" xr:uid="{00000000-0005-0000-0000-00000C000000}"/>
    <cellStyle name="Komma 2 2 2 3 5 5" xfId="4414" xr:uid="{00000000-0005-0000-0000-00000C000000}"/>
    <cellStyle name="Komma 2 2 2 3 6" xfId="544" xr:uid="{00000000-0005-0000-0000-00000C000000}"/>
    <cellStyle name="Komma 2 2 2 3 6 2" xfId="1576" xr:uid="{00000000-0005-0000-0000-00000C000000}"/>
    <cellStyle name="Komma 2 2 2 3 6 2 2" xfId="3640" xr:uid="{00000000-0005-0000-0000-00000C000000}"/>
    <cellStyle name="Komma 2 2 2 3 6 2 2 2" xfId="7768" xr:uid="{00000000-0005-0000-0000-00000C000000}"/>
    <cellStyle name="Komma 2 2 2 3 6 2 3" xfId="5704" xr:uid="{00000000-0005-0000-0000-00000C000000}"/>
    <cellStyle name="Komma 2 2 2 3 6 3" xfId="2608" xr:uid="{00000000-0005-0000-0000-00000C000000}"/>
    <cellStyle name="Komma 2 2 2 3 6 3 2" xfId="6736" xr:uid="{00000000-0005-0000-0000-00000C000000}"/>
    <cellStyle name="Komma 2 2 2 3 6 4" xfId="4672" xr:uid="{00000000-0005-0000-0000-00000C000000}"/>
    <cellStyle name="Komma 2 2 2 3 7" xfId="1060" xr:uid="{00000000-0005-0000-0000-00000C000000}"/>
    <cellStyle name="Komma 2 2 2 3 7 2" xfId="3124" xr:uid="{00000000-0005-0000-0000-00000C000000}"/>
    <cellStyle name="Komma 2 2 2 3 7 2 2" xfId="7252" xr:uid="{00000000-0005-0000-0000-00000C000000}"/>
    <cellStyle name="Komma 2 2 2 3 7 3" xfId="5188" xr:uid="{00000000-0005-0000-0000-00000C000000}"/>
    <cellStyle name="Komma 2 2 2 3 8" xfId="2092" xr:uid="{00000000-0005-0000-0000-00000C000000}"/>
    <cellStyle name="Komma 2 2 2 3 8 2" xfId="6220" xr:uid="{00000000-0005-0000-0000-00000C000000}"/>
    <cellStyle name="Komma 2 2 2 3 9" xfId="4156" xr:uid="{00000000-0005-0000-0000-00000C000000}"/>
    <cellStyle name="Komma 2 2 2 4" xfId="44" xr:uid="{00000000-0005-0000-0000-000010000000}"/>
    <cellStyle name="Komma 2 2 2 4 2" xfId="108" xr:uid="{00000000-0005-0000-0000-000011000000}"/>
    <cellStyle name="Komma 2 2 2 4 2 2" xfId="237" xr:uid="{00000000-0005-0000-0000-000011000000}"/>
    <cellStyle name="Komma 2 2 2 4 2 2 2" xfId="495" xr:uid="{00000000-0005-0000-0000-000011000000}"/>
    <cellStyle name="Komma 2 2 2 4 2 2 2 2" xfId="1011" xr:uid="{00000000-0005-0000-0000-000011000000}"/>
    <cellStyle name="Komma 2 2 2 4 2 2 2 2 2" xfId="2043" xr:uid="{00000000-0005-0000-0000-000011000000}"/>
    <cellStyle name="Komma 2 2 2 4 2 2 2 2 2 2" xfId="4107" xr:uid="{00000000-0005-0000-0000-000011000000}"/>
    <cellStyle name="Komma 2 2 2 4 2 2 2 2 2 2 2" xfId="8235" xr:uid="{00000000-0005-0000-0000-000011000000}"/>
    <cellStyle name="Komma 2 2 2 4 2 2 2 2 2 3" xfId="6171" xr:uid="{00000000-0005-0000-0000-000011000000}"/>
    <cellStyle name="Komma 2 2 2 4 2 2 2 2 3" xfId="3075" xr:uid="{00000000-0005-0000-0000-000011000000}"/>
    <cellStyle name="Komma 2 2 2 4 2 2 2 2 3 2" xfId="7203" xr:uid="{00000000-0005-0000-0000-000011000000}"/>
    <cellStyle name="Komma 2 2 2 4 2 2 2 2 4" xfId="5139" xr:uid="{00000000-0005-0000-0000-000011000000}"/>
    <cellStyle name="Komma 2 2 2 4 2 2 2 3" xfId="1527" xr:uid="{00000000-0005-0000-0000-000011000000}"/>
    <cellStyle name="Komma 2 2 2 4 2 2 2 3 2" xfId="3591" xr:uid="{00000000-0005-0000-0000-000011000000}"/>
    <cellStyle name="Komma 2 2 2 4 2 2 2 3 2 2" xfId="7719" xr:uid="{00000000-0005-0000-0000-000011000000}"/>
    <cellStyle name="Komma 2 2 2 4 2 2 2 3 3" xfId="5655" xr:uid="{00000000-0005-0000-0000-000011000000}"/>
    <cellStyle name="Komma 2 2 2 4 2 2 2 4" xfId="2559" xr:uid="{00000000-0005-0000-0000-000011000000}"/>
    <cellStyle name="Komma 2 2 2 4 2 2 2 4 2" xfId="6687" xr:uid="{00000000-0005-0000-0000-000011000000}"/>
    <cellStyle name="Komma 2 2 2 4 2 2 2 5" xfId="4623" xr:uid="{00000000-0005-0000-0000-000011000000}"/>
    <cellStyle name="Komma 2 2 2 4 2 2 3" xfId="753" xr:uid="{00000000-0005-0000-0000-000011000000}"/>
    <cellStyle name="Komma 2 2 2 4 2 2 3 2" xfId="1785" xr:uid="{00000000-0005-0000-0000-000011000000}"/>
    <cellStyle name="Komma 2 2 2 4 2 2 3 2 2" xfId="3849" xr:uid="{00000000-0005-0000-0000-000011000000}"/>
    <cellStyle name="Komma 2 2 2 4 2 2 3 2 2 2" xfId="7977" xr:uid="{00000000-0005-0000-0000-000011000000}"/>
    <cellStyle name="Komma 2 2 2 4 2 2 3 2 3" xfId="5913" xr:uid="{00000000-0005-0000-0000-000011000000}"/>
    <cellStyle name="Komma 2 2 2 4 2 2 3 3" xfId="2817" xr:uid="{00000000-0005-0000-0000-000011000000}"/>
    <cellStyle name="Komma 2 2 2 4 2 2 3 3 2" xfId="6945" xr:uid="{00000000-0005-0000-0000-000011000000}"/>
    <cellStyle name="Komma 2 2 2 4 2 2 3 4" xfId="4881" xr:uid="{00000000-0005-0000-0000-000011000000}"/>
    <cellStyle name="Komma 2 2 2 4 2 2 4" xfId="1269" xr:uid="{00000000-0005-0000-0000-000011000000}"/>
    <cellStyle name="Komma 2 2 2 4 2 2 4 2" xfId="3333" xr:uid="{00000000-0005-0000-0000-000011000000}"/>
    <cellStyle name="Komma 2 2 2 4 2 2 4 2 2" xfId="7461" xr:uid="{00000000-0005-0000-0000-000011000000}"/>
    <cellStyle name="Komma 2 2 2 4 2 2 4 3" xfId="5397" xr:uid="{00000000-0005-0000-0000-000011000000}"/>
    <cellStyle name="Komma 2 2 2 4 2 2 5" xfId="2301" xr:uid="{00000000-0005-0000-0000-000011000000}"/>
    <cellStyle name="Komma 2 2 2 4 2 2 5 2" xfId="6429" xr:uid="{00000000-0005-0000-0000-000011000000}"/>
    <cellStyle name="Komma 2 2 2 4 2 2 6" xfId="4365" xr:uid="{00000000-0005-0000-0000-000011000000}"/>
    <cellStyle name="Komma 2 2 2 4 2 3" xfId="366" xr:uid="{00000000-0005-0000-0000-000011000000}"/>
    <cellStyle name="Komma 2 2 2 4 2 3 2" xfId="882" xr:uid="{00000000-0005-0000-0000-000011000000}"/>
    <cellStyle name="Komma 2 2 2 4 2 3 2 2" xfId="1914" xr:uid="{00000000-0005-0000-0000-000011000000}"/>
    <cellStyle name="Komma 2 2 2 4 2 3 2 2 2" xfId="3978" xr:uid="{00000000-0005-0000-0000-000011000000}"/>
    <cellStyle name="Komma 2 2 2 4 2 3 2 2 2 2" xfId="8106" xr:uid="{00000000-0005-0000-0000-000011000000}"/>
    <cellStyle name="Komma 2 2 2 4 2 3 2 2 3" xfId="6042" xr:uid="{00000000-0005-0000-0000-000011000000}"/>
    <cellStyle name="Komma 2 2 2 4 2 3 2 3" xfId="2946" xr:uid="{00000000-0005-0000-0000-000011000000}"/>
    <cellStyle name="Komma 2 2 2 4 2 3 2 3 2" xfId="7074" xr:uid="{00000000-0005-0000-0000-000011000000}"/>
    <cellStyle name="Komma 2 2 2 4 2 3 2 4" xfId="5010" xr:uid="{00000000-0005-0000-0000-000011000000}"/>
    <cellStyle name="Komma 2 2 2 4 2 3 3" xfId="1398" xr:uid="{00000000-0005-0000-0000-000011000000}"/>
    <cellStyle name="Komma 2 2 2 4 2 3 3 2" xfId="3462" xr:uid="{00000000-0005-0000-0000-000011000000}"/>
    <cellStyle name="Komma 2 2 2 4 2 3 3 2 2" xfId="7590" xr:uid="{00000000-0005-0000-0000-000011000000}"/>
    <cellStyle name="Komma 2 2 2 4 2 3 3 3" xfId="5526" xr:uid="{00000000-0005-0000-0000-000011000000}"/>
    <cellStyle name="Komma 2 2 2 4 2 3 4" xfId="2430" xr:uid="{00000000-0005-0000-0000-000011000000}"/>
    <cellStyle name="Komma 2 2 2 4 2 3 4 2" xfId="6558" xr:uid="{00000000-0005-0000-0000-000011000000}"/>
    <cellStyle name="Komma 2 2 2 4 2 3 5" xfId="4494" xr:uid="{00000000-0005-0000-0000-000011000000}"/>
    <cellStyle name="Komma 2 2 2 4 2 4" xfId="624" xr:uid="{00000000-0005-0000-0000-000011000000}"/>
    <cellStyle name="Komma 2 2 2 4 2 4 2" xfId="1656" xr:uid="{00000000-0005-0000-0000-000011000000}"/>
    <cellStyle name="Komma 2 2 2 4 2 4 2 2" xfId="3720" xr:uid="{00000000-0005-0000-0000-000011000000}"/>
    <cellStyle name="Komma 2 2 2 4 2 4 2 2 2" xfId="7848" xr:uid="{00000000-0005-0000-0000-000011000000}"/>
    <cellStyle name="Komma 2 2 2 4 2 4 2 3" xfId="5784" xr:uid="{00000000-0005-0000-0000-000011000000}"/>
    <cellStyle name="Komma 2 2 2 4 2 4 3" xfId="2688" xr:uid="{00000000-0005-0000-0000-000011000000}"/>
    <cellStyle name="Komma 2 2 2 4 2 4 3 2" xfId="6816" xr:uid="{00000000-0005-0000-0000-000011000000}"/>
    <cellStyle name="Komma 2 2 2 4 2 4 4" xfId="4752" xr:uid="{00000000-0005-0000-0000-000011000000}"/>
    <cellStyle name="Komma 2 2 2 4 2 5" xfId="1140" xr:uid="{00000000-0005-0000-0000-000011000000}"/>
    <cellStyle name="Komma 2 2 2 4 2 5 2" xfId="3204" xr:uid="{00000000-0005-0000-0000-000011000000}"/>
    <cellStyle name="Komma 2 2 2 4 2 5 2 2" xfId="7332" xr:uid="{00000000-0005-0000-0000-000011000000}"/>
    <cellStyle name="Komma 2 2 2 4 2 5 3" xfId="5268" xr:uid="{00000000-0005-0000-0000-000011000000}"/>
    <cellStyle name="Komma 2 2 2 4 2 6" xfId="2172" xr:uid="{00000000-0005-0000-0000-000011000000}"/>
    <cellStyle name="Komma 2 2 2 4 2 6 2" xfId="6300" xr:uid="{00000000-0005-0000-0000-000011000000}"/>
    <cellStyle name="Komma 2 2 2 4 2 7" xfId="4236" xr:uid="{00000000-0005-0000-0000-000011000000}"/>
    <cellStyle name="Komma 2 2 2 4 3" xfId="173" xr:uid="{00000000-0005-0000-0000-000010000000}"/>
    <cellStyle name="Komma 2 2 2 4 3 2" xfId="431" xr:uid="{00000000-0005-0000-0000-000010000000}"/>
    <cellStyle name="Komma 2 2 2 4 3 2 2" xfId="947" xr:uid="{00000000-0005-0000-0000-000010000000}"/>
    <cellStyle name="Komma 2 2 2 4 3 2 2 2" xfId="1979" xr:uid="{00000000-0005-0000-0000-000010000000}"/>
    <cellStyle name="Komma 2 2 2 4 3 2 2 2 2" xfId="4043" xr:uid="{00000000-0005-0000-0000-000010000000}"/>
    <cellStyle name="Komma 2 2 2 4 3 2 2 2 2 2" xfId="8171" xr:uid="{00000000-0005-0000-0000-000010000000}"/>
    <cellStyle name="Komma 2 2 2 4 3 2 2 2 3" xfId="6107" xr:uid="{00000000-0005-0000-0000-000010000000}"/>
    <cellStyle name="Komma 2 2 2 4 3 2 2 3" xfId="3011" xr:uid="{00000000-0005-0000-0000-000010000000}"/>
    <cellStyle name="Komma 2 2 2 4 3 2 2 3 2" xfId="7139" xr:uid="{00000000-0005-0000-0000-000010000000}"/>
    <cellStyle name="Komma 2 2 2 4 3 2 2 4" xfId="5075" xr:uid="{00000000-0005-0000-0000-000010000000}"/>
    <cellStyle name="Komma 2 2 2 4 3 2 3" xfId="1463" xr:uid="{00000000-0005-0000-0000-000010000000}"/>
    <cellStyle name="Komma 2 2 2 4 3 2 3 2" xfId="3527" xr:uid="{00000000-0005-0000-0000-000010000000}"/>
    <cellStyle name="Komma 2 2 2 4 3 2 3 2 2" xfId="7655" xr:uid="{00000000-0005-0000-0000-000010000000}"/>
    <cellStyle name="Komma 2 2 2 4 3 2 3 3" xfId="5591" xr:uid="{00000000-0005-0000-0000-000010000000}"/>
    <cellStyle name="Komma 2 2 2 4 3 2 4" xfId="2495" xr:uid="{00000000-0005-0000-0000-000010000000}"/>
    <cellStyle name="Komma 2 2 2 4 3 2 4 2" xfId="6623" xr:uid="{00000000-0005-0000-0000-000010000000}"/>
    <cellStyle name="Komma 2 2 2 4 3 2 5" xfId="4559" xr:uid="{00000000-0005-0000-0000-000010000000}"/>
    <cellStyle name="Komma 2 2 2 4 3 3" xfId="689" xr:uid="{00000000-0005-0000-0000-000010000000}"/>
    <cellStyle name="Komma 2 2 2 4 3 3 2" xfId="1721" xr:uid="{00000000-0005-0000-0000-000010000000}"/>
    <cellStyle name="Komma 2 2 2 4 3 3 2 2" xfId="3785" xr:uid="{00000000-0005-0000-0000-000010000000}"/>
    <cellStyle name="Komma 2 2 2 4 3 3 2 2 2" xfId="7913" xr:uid="{00000000-0005-0000-0000-000010000000}"/>
    <cellStyle name="Komma 2 2 2 4 3 3 2 3" xfId="5849" xr:uid="{00000000-0005-0000-0000-000010000000}"/>
    <cellStyle name="Komma 2 2 2 4 3 3 3" xfId="2753" xr:uid="{00000000-0005-0000-0000-000010000000}"/>
    <cellStyle name="Komma 2 2 2 4 3 3 3 2" xfId="6881" xr:uid="{00000000-0005-0000-0000-000010000000}"/>
    <cellStyle name="Komma 2 2 2 4 3 3 4" xfId="4817" xr:uid="{00000000-0005-0000-0000-000010000000}"/>
    <cellStyle name="Komma 2 2 2 4 3 4" xfId="1205" xr:uid="{00000000-0005-0000-0000-000010000000}"/>
    <cellStyle name="Komma 2 2 2 4 3 4 2" xfId="3269" xr:uid="{00000000-0005-0000-0000-000010000000}"/>
    <cellStyle name="Komma 2 2 2 4 3 4 2 2" xfId="7397" xr:uid="{00000000-0005-0000-0000-000010000000}"/>
    <cellStyle name="Komma 2 2 2 4 3 4 3" xfId="5333" xr:uid="{00000000-0005-0000-0000-000010000000}"/>
    <cellStyle name="Komma 2 2 2 4 3 5" xfId="2237" xr:uid="{00000000-0005-0000-0000-000010000000}"/>
    <cellStyle name="Komma 2 2 2 4 3 5 2" xfId="6365" xr:uid="{00000000-0005-0000-0000-000010000000}"/>
    <cellStyle name="Komma 2 2 2 4 3 6" xfId="4301" xr:uid="{00000000-0005-0000-0000-000010000000}"/>
    <cellStyle name="Komma 2 2 2 4 4" xfId="302" xr:uid="{00000000-0005-0000-0000-000010000000}"/>
    <cellStyle name="Komma 2 2 2 4 4 2" xfId="818" xr:uid="{00000000-0005-0000-0000-000010000000}"/>
    <cellStyle name="Komma 2 2 2 4 4 2 2" xfId="1850" xr:uid="{00000000-0005-0000-0000-000010000000}"/>
    <cellStyle name="Komma 2 2 2 4 4 2 2 2" xfId="3914" xr:uid="{00000000-0005-0000-0000-000010000000}"/>
    <cellStyle name="Komma 2 2 2 4 4 2 2 2 2" xfId="8042" xr:uid="{00000000-0005-0000-0000-000010000000}"/>
    <cellStyle name="Komma 2 2 2 4 4 2 2 3" xfId="5978" xr:uid="{00000000-0005-0000-0000-000010000000}"/>
    <cellStyle name="Komma 2 2 2 4 4 2 3" xfId="2882" xr:uid="{00000000-0005-0000-0000-000010000000}"/>
    <cellStyle name="Komma 2 2 2 4 4 2 3 2" xfId="7010" xr:uid="{00000000-0005-0000-0000-000010000000}"/>
    <cellStyle name="Komma 2 2 2 4 4 2 4" xfId="4946" xr:uid="{00000000-0005-0000-0000-000010000000}"/>
    <cellStyle name="Komma 2 2 2 4 4 3" xfId="1334" xr:uid="{00000000-0005-0000-0000-000010000000}"/>
    <cellStyle name="Komma 2 2 2 4 4 3 2" xfId="3398" xr:uid="{00000000-0005-0000-0000-000010000000}"/>
    <cellStyle name="Komma 2 2 2 4 4 3 2 2" xfId="7526" xr:uid="{00000000-0005-0000-0000-000010000000}"/>
    <cellStyle name="Komma 2 2 2 4 4 3 3" xfId="5462" xr:uid="{00000000-0005-0000-0000-000010000000}"/>
    <cellStyle name="Komma 2 2 2 4 4 4" xfId="2366" xr:uid="{00000000-0005-0000-0000-000010000000}"/>
    <cellStyle name="Komma 2 2 2 4 4 4 2" xfId="6494" xr:uid="{00000000-0005-0000-0000-000010000000}"/>
    <cellStyle name="Komma 2 2 2 4 4 5" xfId="4430" xr:uid="{00000000-0005-0000-0000-000010000000}"/>
    <cellStyle name="Komma 2 2 2 4 5" xfId="560" xr:uid="{00000000-0005-0000-0000-000010000000}"/>
    <cellStyle name="Komma 2 2 2 4 5 2" xfId="1592" xr:uid="{00000000-0005-0000-0000-000010000000}"/>
    <cellStyle name="Komma 2 2 2 4 5 2 2" xfId="3656" xr:uid="{00000000-0005-0000-0000-000010000000}"/>
    <cellStyle name="Komma 2 2 2 4 5 2 2 2" xfId="7784" xr:uid="{00000000-0005-0000-0000-000010000000}"/>
    <cellStyle name="Komma 2 2 2 4 5 2 3" xfId="5720" xr:uid="{00000000-0005-0000-0000-000010000000}"/>
    <cellStyle name="Komma 2 2 2 4 5 3" xfId="2624" xr:uid="{00000000-0005-0000-0000-000010000000}"/>
    <cellStyle name="Komma 2 2 2 4 5 3 2" xfId="6752" xr:uid="{00000000-0005-0000-0000-000010000000}"/>
    <cellStyle name="Komma 2 2 2 4 5 4" xfId="4688" xr:uid="{00000000-0005-0000-0000-000010000000}"/>
    <cellStyle name="Komma 2 2 2 4 6" xfId="1076" xr:uid="{00000000-0005-0000-0000-000010000000}"/>
    <cellStyle name="Komma 2 2 2 4 6 2" xfId="3140" xr:uid="{00000000-0005-0000-0000-000010000000}"/>
    <cellStyle name="Komma 2 2 2 4 6 2 2" xfId="7268" xr:uid="{00000000-0005-0000-0000-000010000000}"/>
    <cellStyle name="Komma 2 2 2 4 6 3" xfId="5204" xr:uid="{00000000-0005-0000-0000-000010000000}"/>
    <cellStyle name="Komma 2 2 2 4 7" xfId="2108" xr:uid="{00000000-0005-0000-0000-000010000000}"/>
    <cellStyle name="Komma 2 2 2 4 7 2" xfId="6236" xr:uid="{00000000-0005-0000-0000-000010000000}"/>
    <cellStyle name="Komma 2 2 2 4 8" xfId="4172" xr:uid="{00000000-0005-0000-0000-000010000000}"/>
    <cellStyle name="Komma 2 2 2 5" xfId="76" xr:uid="{00000000-0005-0000-0000-000012000000}"/>
    <cellStyle name="Komma 2 2 2 5 2" xfId="205" xr:uid="{00000000-0005-0000-0000-000012000000}"/>
    <cellStyle name="Komma 2 2 2 5 2 2" xfId="463" xr:uid="{00000000-0005-0000-0000-000012000000}"/>
    <cellStyle name="Komma 2 2 2 5 2 2 2" xfId="979" xr:uid="{00000000-0005-0000-0000-000012000000}"/>
    <cellStyle name="Komma 2 2 2 5 2 2 2 2" xfId="2011" xr:uid="{00000000-0005-0000-0000-000012000000}"/>
    <cellStyle name="Komma 2 2 2 5 2 2 2 2 2" xfId="4075" xr:uid="{00000000-0005-0000-0000-000012000000}"/>
    <cellStyle name="Komma 2 2 2 5 2 2 2 2 2 2" xfId="8203" xr:uid="{00000000-0005-0000-0000-000012000000}"/>
    <cellStyle name="Komma 2 2 2 5 2 2 2 2 3" xfId="6139" xr:uid="{00000000-0005-0000-0000-000012000000}"/>
    <cellStyle name="Komma 2 2 2 5 2 2 2 3" xfId="3043" xr:uid="{00000000-0005-0000-0000-000012000000}"/>
    <cellStyle name="Komma 2 2 2 5 2 2 2 3 2" xfId="7171" xr:uid="{00000000-0005-0000-0000-000012000000}"/>
    <cellStyle name="Komma 2 2 2 5 2 2 2 4" xfId="5107" xr:uid="{00000000-0005-0000-0000-000012000000}"/>
    <cellStyle name="Komma 2 2 2 5 2 2 3" xfId="1495" xr:uid="{00000000-0005-0000-0000-000012000000}"/>
    <cellStyle name="Komma 2 2 2 5 2 2 3 2" xfId="3559" xr:uid="{00000000-0005-0000-0000-000012000000}"/>
    <cellStyle name="Komma 2 2 2 5 2 2 3 2 2" xfId="7687" xr:uid="{00000000-0005-0000-0000-000012000000}"/>
    <cellStyle name="Komma 2 2 2 5 2 2 3 3" xfId="5623" xr:uid="{00000000-0005-0000-0000-000012000000}"/>
    <cellStyle name="Komma 2 2 2 5 2 2 4" xfId="2527" xr:uid="{00000000-0005-0000-0000-000012000000}"/>
    <cellStyle name="Komma 2 2 2 5 2 2 4 2" xfId="6655" xr:uid="{00000000-0005-0000-0000-000012000000}"/>
    <cellStyle name="Komma 2 2 2 5 2 2 5" xfId="4591" xr:uid="{00000000-0005-0000-0000-000012000000}"/>
    <cellStyle name="Komma 2 2 2 5 2 3" xfId="721" xr:uid="{00000000-0005-0000-0000-000012000000}"/>
    <cellStyle name="Komma 2 2 2 5 2 3 2" xfId="1753" xr:uid="{00000000-0005-0000-0000-000012000000}"/>
    <cellStyle name="Komma 2 2 2 5 2 3 2 2" xfId="3817" xr:uid="{00000000-0005-0000-0000-000012000000}"/>
    <cellStyle name="Komma 2 2 2 5 2 3 2 2 2" xfId="7945" xr:uid="{00000000-0005-0000-0000-000012000000}"/>
    <cellStyle name="Komma 2 2 2 5 2 3 2 3" xfId="5881" xr:uid="{00000000-0005-0000-0000-000012000000}"/>
    <cellStyle name="Komma 2 2 2 5 2 3 3" xfId="2785" xr:uid="{00000000-0005-0000-0000-000012000000}"/>
    <cellStyle name="Komma 2 2 2 5 2 3 3 2" xfId="6913" xr:uid="{00000000-0005-0000-0000-000012000000}"/>
    <cellStyle name="Komma 2 2 2 5 2 3 4" xfId="4849" xr:uid="{00000000-0005-0000-0000-000012000000}"/>
    <cellStyle name="Komma 2 2 2 5 2 4" xfId="1237" xr:uid="{00000000-0005-0000-0000-000012000000}"/>
    <cellStyle name="Komma 2 2 2 5 2 4 2" xfId="3301" xr:uid="{00000000-0005-0000-0000-000012000000}"/>
    <cellStyle name="Komma 2 2 2 5 2 4 2 2" xfId="7429" xr:uid="{00000000-0005-0000-0000-000012000000}"/>
    <cellStyle name="Komma 2 2 2 5 2 4 3" xfId="5365" xr:uid="{00000000-0005-0000-0000-000012000000}"/>
    <cellStyle name="Komma 2 2 2 5 2 5" xfId="2269" xr:uid="{00000000-0005-0000-0000-000012000000}"/>
    <cellStyle name="Komma 2 2 2 5 2 5 2" xfId="6397" xr:uid="{00000000-0005-0000-0000-000012000000}"/>
    <cellStyle name="Komma 2 2 2 5 2 6" xfId="4333" xr:uid="{00000000-0005-0000-0000-000012000000}"/>
    <cellStyle name="Komma 2 2 2 5 3" xfId="334" xr:uid="{00000000-0005-0000-0000-000012000000}"/>
    <cellStyle name="Komma 2 2 2 5 3 2" xfId="850" xr:uid="{00000000-0005-0000-0000-000012000000}"/>
    <cellStyle name="Komma 2 2 2 5 3 2 2" xfId="1882" xr:uid="{00000000-0005-0000-0000-000012000000}"/>
    <cellStyle name="Komma 2 2 2 5 3 2 2 2" xfId="3946" xr:uid="{00000000-0005-0000-0000-000012000000}"/>
    <cellStyle name="Komma 2 2 2 5 3 2 2 2 2" xfId="8074" xr:uid="{00000000-0005-0000-0000-000012000000}"/>
    <cellStyle name="Komma 2 2 2 5 3 2 2 3" xfId="6010" xr:uid="{00000000-0005-0000-0000-000012000000}"/>
    <cellStyle name="Komma 2 2 2 5 3 2 3" xfId="2914" xr:uid="{00000000-0005-0000-0000-000012000000}"/>
    <cellStyle name="Komma 2 2 2 5 3 2 3 2" xfId="7042" xr:uid="{00000000-0005-0000-0000-000012000000}"/>
    <cellStyle name="Komma 2 2 2 5 3 2 4" xfId="4978" xr:uid="{00000000-0005-0000-0000-000012000000}"/>
    <cellStyle name="Komma 2 2 2 5 3 3" xfId="1366" xr:uid="{00000000-0005-0000-0000-000012000000}"/>
    <cellStyle name="Komma 2 2 2 5 3 3 2" xfId="3430" xr:uid="{00000000-0005-0000-0000-000012000000}"/>
    <cellStyle name="Komma 2 2 2 5 3 3 2 2" xfId="7558" xr:uid="{00000000-0005-0000-0000-000012000000}"/>
    <cellStyle name="Komma 2 2 2 5 3 3 3" xfId="5494" xr:uid="{00000000-0005-0000-0000-000012000000}"/>
    <cellStyle name="Komma 2 2 2 5 3 4" xfId="2398" xr:uid="{00000000-0005-0000-0000-000012000000}"/>
    <cellStyle name="Komma 2 2 2 5 3 4 2" xfId="6526" xr:uid="{00000000-0005-0000-0000-000012000000}"/>
    <cellStyle name="Komma 2 2 2 5 3 5" xfId="4462" xr:uid="{00000000-0005-0000-0000-000012000000}"/>
    <cellStyle name="Komma 2 2 2 5 4" xfId="592" xr:uid="{00000000-0005-0000-0000-000012000000}"/>
    <cellStyle name="Komma 2 2 2 5 4 2" xfId="1624" xr:uid="{00000000-0005-0000-0000-000012000000}"/>
    <cellStyle name="Komma 2 2 2 5 4 2 2" xfId="3688" xr:uid="{00000000-0005-0000-0000-000012000000}"/>
    <cellStyle name="Komma 2 2 2 5 4 2 2 2" xfId="7816" xr:uid="{00000000-0005-0000-0000-000012000000}"/>
    <cellStyle name="Komma 2 2 2 5 4 2 3" xfId="5752" xr:uid="{00000000-0005-0000-0000-000012000000}"/>
    <cellStyle name="Komma 2 2 2 5 4 3" xfId="2656" xr:uid="{00000000-0005-0000-0000-000012000000}"/>
    <cellStyle name="Komma 2 2 2 5 4 3 2" xfId="6784" xr:uid="{00000000-0005-0000-0000-000012000000}"/>
    <cellStyle name="Komma 2 2 2 5 4 4" xfId="4720" xr:uid="{00000000-0005-0000-0000-000012000000}"/>
    <cellStyle name="Komma 2 2 2 5 5" xfId="1108" xr:uid="{00000000-0005-0000-0000-000012000000}"/>
    <cellStyle name="Komma 2 2 2 5 5 2" xfId="3172" xr:uid="{00000000-0005-0000-0000-000012000000}"/>
    <cellStyle name="Komma 2 2 2 5 5 2 2" xfId="7300" xr:uid="{00000000-0005-0000-0000-000012000000}"/>
    <cellStyle name="Komma 2 2 2 5 5 3" xfId="5236" xr:uid="{00000000-0005-0000-0000-000012000000}"/>
    <cellStyle name="Komma 2 2 2 5 6" xfId="2140" xr:uid="{00000000-0005-0000-0000-000012000000}"/>
    <cellStyle name="Komma 2 2 2 5 6 2" xfId="6268" xr:uid="{00000000-0005-0000-0000-000012000000}"/>
    <cellStyle name="Komma 2 2 2 5 7" xfId="4204" xr:uid="{00000000-0005-0000-0000-000012000000}"/>
    <cellStyle name="Komma 2 2 2 6" xfId="142" xr:uid="{00000000-0005-0000-0000-000003000000}"/>
    <cellStyle name="Komma 2 2 2 6 2" xfId="400" xr:uid="{00000000-0005-0000-0000-000003000000}"/>
    <cellStyle name="Komma 2 2 2 6 2 2" xfId="916" xr:uid="{00000000-0005-0000-0000-000003000000}"/>
    <cellStyle name="Komma 2 2 2 6 2 2 2" xfId="1948" xr:uid="{00000000-0005-0000-0000-000003000000}"/>
    <cellStyle name="Komma 2 2 2 6 2 2 2 2" xfId="4012" xr:uid="{00000000-0005-0000-0000-000003000000}"/>
    <cellStyle name="Komma 2 2 2 6 2 2 2 2 2" xfId="8140" xr:uid="{00000000-0005-0000-0000-000003000000}"/>
    <cellStyle name="Komma 2 2 2 6 2 2 2 3" xfId="6076" xr:uid="{00000000-0005-0000-0000-000003000000}"/>
    <cellStyle name="Komma 2 2 2 6 2 2 3" xfId="2980" xr:uid="{00000000-0005-0000-0000-000003000000}"/>
    <cellStyle name="Komma 2 2 2 6 2 2 3 2" xfId="7108" xr:uid="{00000000-0005-0000-0000-000003000000}"/>
    <cellStyle name="Komma 2 2 2 6 2 2 4" xfId="5044" xr:uid="{00000000-0005-0000-0000-000003000000}"/>
    <cellStyle name="Komma 2 2 2 6 2 3" xfId="1432" xr:uid="{00000000-0005-0000-0000-000003000000}"/>
    <cellStyle name="Komma 2 2 2 6 2 3 2" xfId="3496" xr:uid="{00000000-0005-0000-0000-000003000000}"/>
    <cellStyle name="Komma 2 2 2 6 2 3 2 2" xfId="7624" xr:uid="{00000000-0005-0000-0000-000003000000}"/>
    <cellStyle name="Komma 2 2 2 6 2 3 3" xfId="5560" xr:uid="{00000000-0005-0000-0000-000003000000}"/>
    <cellStyle name="Komma 2 2 2 6 2 4" xfId="2464" xr:uid="{00000000-0005-0000-0000-000003000000}"/>
    <cellStyle name="Komma 2 2 2 6 2 4 2" xfId="6592" xr:uid="{00000000-0005-0000-0000-000003000000}"/>
    <cellStyle name="Komma 2 2 2 6 2 5" xfId="4528" xr:uid="{00000000-0005-0000-0000-000003000000}"/>
    <cellStyle name="Komma 2 2 2 6 3" xfId="658" xr:uid="{00000000-0005-0000-0000-000003000000}"/>
    <cellStyle name="Komma 2 2 2 6 3 2" xfId="1690" xr:uid="{00000000-0005-0000-0000-000003000000}"/>
    <cellStyle name="Komma 2 2 2 6 3 2 2" xfId="3754" xr:uid="{00000000-0005-0000-0000-000003000000}"/>
    <cellStyle name="Komma 2 2 2 6 3 2 2 2" xfId="7882" xr:uid="{00000000-0005-0000-0000-000003000000}"/>
    <cellStyle name="Komma 2 2 2 6 3 2 3" xfId="5818" xr:uid="{00000000-0005-0000-0000-000003000000}"/>
    <cellStyle name="Komma 2 2 2 6 3 3" xfId="2722" xr:uid="{00000000-0005-0000-0000-000003000000}"/>
    <cellStyle name="Komma 2 2 2 6 3 3 2" xfId="6850" xr:uid="{00000000-0005-0000-0000-000003000000}"/>
    <cellStyle name="Komma 2 2 2 6 3 4" xfId="4786" xr:uid="{00000000-0005-0000-0000-000003000000}"/>
    <cellStyle name="Komma 2 2 2 6 4" xfId="1174" xr:uid="{00000000-0005-0000-0000-000003000000}"/>
    <cellStyle name="Komma 2 2 2 6 4 2" xfId="3238" xr:uid="{00000000-0005-0000-0000-000003000000}"/>
    <cellStyle name="Komma 2 2 2 6 4 2 2" xfId="7366" xr:uid="{00000000-0005-0000-0000-000003000000}"/>
    <cellStyle name="Komma 2 2 2 6 4 3" xfId="5302" xr:uid="{00000000-0005-0000-0000-000003000000}"/>
    <cellStyle name="Komma 2 2 2 6 5" xfId="2206" xr:uid="{00000000-0005-0000-0000-000003000000}"/>
    <cellStyle name="Komma 2 2 2 6 5 2" xfId="6334" xr:uid="{00000000-0005-0000-0000-000003000000}"/>
    <cellStyle name="Komma 2 2 2 6 6" xfId="4270" xr:uid="{00000000-0005-0000-0000-000003000000}"/>
    <cellStyle name="Komma 2 2 2 7" xfId="271" xr:uid="{00000000-0005-0000-0000-000003000000}"/>
    <cellStyle name="Komma 2 2 2 7 2" xfId="787" xr:uid="{00000000-0005-0000-0000-000003000000}"/>
    <cellStyle name="Komma 2 2 2 7 2 2" xfId="1819" xr:uid="{00000000-0005-0000-0000-000003000000}"/>
    <cellStyle name="Komma 2 2 2 7 2 2 2" xfId="3883" xr:uid="{00000000-0005-0000-0000-000003000000}"/>
    <cellStyle name="Komma 2 2 2 7 2 2 2 2" xfId="8011" xr:uid="{00000000-0005-0000-0000-000003000000}"/>
    <cellStyle name="Komma 2 2 2 7 2 2 3" xfId="5947" xr:uid="{00000000-0005-0000-0000-000003000000}"/>
    <cellStyle name="Komma 2 2 2 7 2 3" xfId="2851" xr:uid="{00000000-0005-0000-0000-000003000000}"/>
    <cellStyle name="Komma 2 2 2 7 2 3 2" xfId="6979" xr:uid="{00000000-0005-0000-0000-000003000000}"/>
    <cellStyle name="Komma 2 2 2 7 2 4" xfId="4915" xr:uid="{00000000-0005-0000-0000-000003000000}"/>
    <cellStyle name="Komma 2 2 2 7 3" xfId="1303" xr:uid="{00000000-0005-0000-0000-000003000000}"/>
    <cellStyle name="Komma 2 2 2 7 3 2" xfId="3367" xr:uid="{00000000-0005-0000-0000-000003000000}"/>
    <cellStyle name="Komma 2 2 2 7 3 2 2" xfId="7495" xr:uid="{00000000-0005-0000-0000-000003000000}"/>
    <cellStyle name="Komma 2 2 2 7 3 3" xfId="5431" xr:uid="{00000000-0005-0000-0000-000003000000}"/>
    <cellStyle name="Komma 2 2 2 7 4" xfId="2335" xr:uid="{00000000-0005-0000-0000-000003000000}"/>
    <cellStyle name="Komma 2 2 2 7 4 2" xfId="6463" xr:uid="{00000000-0005-0000-0000-000003000000}"/>
    <cellStyle name="Komma 2 2 2 7 5" xfId="4399" xr:uid="{00000000-0005-0000-0000-000003000000}"/>
    <cellStyle name="Komma 2 2 2 8" xfId="529" xr:uid="{00000000-0005-0000-0000-000003000000}"/>
    <cellStyle name="Komma 2 2 2 8 2" xfId="1561" xr:uid="{00000000-0005-0000-0000-000003000000}"/>
    <cellStyle name="Komma 2 2 2 8 2 2" xfId="3625" xr:uid="{00000000-0005-0000-0000-000003000000}"/>
    <cellStyle name="Komma 2 2 2 8 2 2 2" xfId="7753" xr:uid="{00000000-0005-0000-0000-000003000000}"/>
    <cellStyle name="Komma 2 2 2 8 2 3" xfId="5689" xr:uid="{00000000-0005-0000-0000-000003000000}"/>
    <cellStyle name="Komma 2 2 2 8 3" xfId="2593" xr:uid="{00000000-0005-0000-0000-000003000000}"/>
    <cellStyle name="Komma 2 2 2 8 3 2" xfId="6721" xr:uid="{00000000-0005-0000-0000-000003000000}"/>
    <cellStyle name="Komma 2 2 2 8 4" xfId="4657" xr:uid="{00000000-0005-0000-0000-000003000000}"/>
    <cellStyle name="Komma 2 2 2 9" xfId="1045" xr:uid="{00000000-0005-0000-0000-000003000000}"/>
    <cellStyle name="Komma 2 2 2 9 2" xfId="3109" xr:uid="{00000000-0005-0000-0000-000003000000}"/>
    <cellStyle name="Komma 2 2 2 9 2 2" xfId="7237" xr:uid="{00000000-0005-0000-0000-000003000000}"/>
    <cellStyle name="Komma 2 2 2 9 3" xfId="5173" xr:uid="{00000000-0005-0000-0000-000003000000}"/>
    <cellStyle name="Komma 2 2 3" xfId="14" xr:uid="{00000000-0005-0000-0000-000013000000}"/>
    <cellStyle name="Komma 2 2 3 10" xfId="4145" xr:uid="{00000000-0005-0000-0000-000013000000}"/>
    <cellStyle name="Komma 2 2 3 2" xfId="32" xr:uid="{00000000-0005-0000-0000-000014000000}"/>
    <cellStyle name="Komma 2 2 3 2 2" xfId="64" xr:uid="{00000000-0005-0000-0000-000015000000}"/>
    <cellStyle name="Komma 2 2 3 2 2 2" xfId="128" xr:uid="{00000000-0005-0000-0000-000016000000}"/>
    <cellStyle name="Komma 2 2 3 2 2 2 2" xfId="257" xr:uid="{00000000-0005-0000-0000-000016000000}"/>
    <cellStyle name="Komma 2 2 3 2 2 2 2 2" xfId="515" xr:uid="{00000000-0005-0000-0000-000016000000}"/>
    <cellStyle name="Komma 2 2 3 2 2 2 2 2 2" xfId="1031" xr:uid="{00000000-0005-0000-0000-000016000000}"/>
    <cellStyle name="Komma 2 2 3 2 2 2 2 2 2 2" xfId="2063" xr:uid="{00000000-0005-0000-0000-000016000000}"/>
    <cellStyle name="Komma 2 2 3 2 2 2 2 2 2 2 2" xfId="4127" xr:uid="{00000000-0005-0000-0000-000016000000}"/>
    <cellStyle name="Komma 2 2 3 2 2 2 2 2 2 2 2 2" xfId="8255" xr:uid="{00000000-0005-0000-0000-000016000000}"/>
    <cellStyle name="Komma 2 2 3 2 2 2 2 2 2 2 3" xfId="6191" xr:uid="{00000000-0005-0000-0000-000016000000}"/>
    <cellStyle name="Komma 2 2 3 2 2 2 2 2 2 3" xfId="3095" xr:uid="{00000000-0005-0000-0000-000016000000}"/>
    <cellStyle name="Komma 2 2 3 2 2 2 2 2 2 3 2" xfId="7223" xr:uid="{00000000-0005-0000-0000-000016000000}"/>
    <cellStyle name="Komma 2 2 3 2 2 2 2 2 2 4" xfId="5159" xr:uid="{00000000-0005-0000-0000-000016000000}"/>
    <cellStyle name="Komma 2 2 3 2 2 2 2 2 3" xfId="1547" xr:uid="{00000000-0005-0000-0000-000016000000}"/>
    <cellStyle name="Komma 2 2 3 2 2 2 2 2 3 2" xfId="3611" xr:uid="{00000000-0005-0000-0000-000016000000}"/>
    <cellStyle name="Komma 2 2 3 2 2 2 2 2 3 2 2" xfId="7739" xr:uid="{00000000-0005-0000-0000-000016000000}"/>
    <cellStyle name="Komma 2 2 3 2 2 2 2 2 3 3" xfId="5675" xr:uid="{00000000-0005-0000-0000-000016000000}"/>
    <cellStyle name="Komma 2 2 3 2 2 2 2 2 4" xfId="2579" xr:uid="{00000000-0005-0000-0000-000016000000}"/>
    <cellStyle name="Komma 2 2 3 2 2 2 2 2 4 2" xfId="6707" xr:uid="{00000000-0005-0000-0000-000016000000}"/>
    <cellStyle name="Komma 2 2 3 2 2 2 2 2 5" xfId="4643" xr:uid="{00000000-0005-0000-0000-000016000000}"/>
    <cellStyle name="Komma 2 2 3 2 2 2 2 3" xfId="773" xr:uid="{00000000-0005-0000-0000-000016000000}"/>
    <cellStyle name="Komma 2 2 3 2 2 2 2 3 2" xfId="1805" xr:uid="{00000000-0005-0000-0000-000016000000}"/>
    <cellStyle name="Komma 2 2 3 2 2 2 2 3 2 2" xfId="3869" xr:uid="{00000000-0005-0000-0000-000016000000}"/>
    <cellStyle name="Komma 2 2 3 2 2 2 2 3 2 2 2" xfId="7997" xr:uid="{00000000-0005-0000-0000-000016000000}"/>
    <cellStyle name="Komma 2 2 3 2 2 2 2 3 2 3" xfId="5933" xr:uid="{00000000-0005-0000-0000-000016000000}"/>
    <cellStyle name="Komma 2 2 3 2 2 2 2 3 3" xfId="2837" xr:uid="{00000000-0005-0000-0000-000016000000}"/>
    <cellStyle name="Komma 2 2 3 2 2 2 2 3 3 2" xfId="6965" xr:uid="{00000000-0005-0000-0000-000016000000}"/>
    <cellStyle name="Komma 2 2 3 2 2 2 2 3 4" xfId="4901" xr:uid="{00000000-0005-0000-0000-000016000000}"/>
    <cellStyle name="Komma 2 2 3 2 2 2 2 4" xfId="1289" xr:uid="{00000000-0005-0000-0000-000016000000}"/>
    <cellStyle name="Komma 2 2 3 2 2 2 2 4 2" xfId="3353" xr:uid="{00000000-0005-0000-0000-000016000000}"/>
    <cellStyle name="Komma 2 2 3 2 2 2 2 4 2 2" xfId="7481" xr:uid="{00000000-0005-0000-0000-000016000000}"/>
    <cellStyle name="Komma 2 2 3 2 2 2 2 4 3" xfId="5417" xr:uid="{00000000-0005-0000-0000-000016000000}"/>
    <cellStyle name="Komma 2 2 3 2 2 2 2 5" xfId="2321" xr:uid="{00000000-0005-0000-0000-000016000000}"/>
    <cellStyle name="Komma 2 2 3 2 2 2 2 5 2" xfId="6449" xr:uid="{00000000-0005-0000-0000-000016000000}"/>
    <cellStyle name="Komma 2 2 3 2 2 2 2 6" xfId="4385" xr:uid="{00000000-0005-0000-0000-000016000000}"/>
    <cellStyle name="Komma 2 2 3 2 2 2 3" xfId="386" xr:uid="{00000000-0005-0000-0000-000016000000}"/>
    <cellStyle name="Komma 2 2 3 2 2 2 3 2" xfId="902" xr:uid="{00000000-0005-0000-0000-000016000000}"/>
    <cellStyle name="Komma 2 2 3 2 2 2 3 2 2" xfId="1934" xr:uid="{00000000-0005-0000-0000-000016000000}"/>
    <cellStyle name="Komma 2 2 3 2 2 2 3 2 2 2" xfId="3998" xr:uid="{00000000-0005-0000-0000-000016000000}"/>
    <cellStyle name="Komma 2 2 3 2 2 2 3 2 2 2 2" xfId="8126" xr:uid="{00000000-0005-0000-0000-000016000000}"/>
    <cellStyle name="Komma 2 2 3 2 2 2 3 2 2 3" xfId="6062" xr:uid="{00000000-0005-0000-0000-000016000000}"/>
    <cellStyle name="Komma 2 2 3 2 2 2 3 2 3" xfId="2966" xr:uid="{00000000-0005-0000-0000-000016000000}"/>
    <cellStyle name="Komma 2 2 3 2 2 2 3 2 3 2" xfId="7094" xr:uid="{00000000-0005-0000-0000-000016000000}"/>
    <cellStyle name="Komma 2 2 3 2 2 2 3 2 4" xfId="5030" xr:uid="{00000000-0005-0000-0000-000016000000}"/>
    <cellStyle name="Komma 2 2 3 2 2 2 3 3" xfId="1418" xr:uid="{00000000-0005-0000-0000-000016000000}"/>
    <cellStyle name="Komma 2 2 3 2 2 2 3 3 2" xfId="3482" xr:uid="{00000000-0005-0000-0000-000016000000}"/>
    <cellStyle name="Komma 2 2 3 2 2 2 3 3 2 2" xfId="7610" xr:uid="{00000000-0005-0000-0000-000016000000}"/>
    <cellStyle name="Komma 2 2 3 2 2 2 3 3 3" xfId="5546" xr:uid="{00000000-0005-0000-0000-000016000000}"/>
    <cellStyle name="Komma 2 2 3 2 2 2 3 4" xfId="2450" xr:uid="{00000000-0005-0000-0000-000016000000}"/>
    <cellStyle name="Komma 2 2 3 2 2 2 3 4 2" xfId="6578" xr:uid="{00000000-0005-0000-0000-000016000000}"/>
    <cellStyle name="Komma 2 2 3 2 2 2 3 5" xfId="4514" xr:uid="{00000000-0005-0000-0000-000016000000}"/>
    <cellStyle name="Komma 2 2 3 2 2 2 4" xfId="644" xr:uid="{00000000-0005-0000-0000-000016000000}"/>
    <cellStyle name="Komma 2 2 3 2 2 2 4 2" xfId="1676" xr:uid="{00000000-0005-0000-0000-000016000000}"/>
    <cellStyle name="Komma 2 2 3 2 2 2 4 2 2" xfId="3740" xr:uid="{00000000-0005-0000-0000-000016000000}"/>
    <cellStyle name="Komma 2 2 3 2 2 2 4 2 2 2" xfId="7868" xr:uid="{00000000-0005-0000-0000-000016000000}"/>
    <cellStyle name="Komma 2 2 3 2 2 2 4 2 3" xfId="5804" xr:uid="{00000000-0005-0000-0000-000016000000}"/>
    <cellStyle name="Komma 2 2 3 2 2 2 4 3" xfId="2708" xr:uid="{00000000-0005-0000-0000-000016000000}"/>
    <cellStyle name="Komma 2 2 3 2 2 2 4 3 2" xfId="6836" xr:uid="{00000000-0005-0000-0000-000016000000}"/>
    <cellStyle name="Komma 2 2 3 2 2 2 4 4" xfId="4772" xr:uid="{00000000-0005-0000-0000-000016000000}"/>
    <cellStyle name="Komma 2 2 3 2 2 2 5" xfId="1160" xr:uid="{00000000-0005-0000-0000-000016000000}"/>
    <cellStyle name="Komma 2 2 3 2 2 2 5 2" xfId="3224" xr:uid="{00000000-0005-0000-0000-000016000000}"/>
    <cellStyle name="Komma 2 2 3 2 2 2 5 2 2" xfId="7352" xr:uid="{00000000-0005-0000-0000-000016000000}"/>
    <cellStyle name="Komma 2 2 3 2 2 2 5 3" xfId="5288" xr:uid="{00000000-0005-0000-0000-000016000000}"/>
    <cellStyle name="Komma 2 2 3 2 2 2 6" xfId="2192" xr:uid="{00000000-0005-0000-0000-000016000000}"/>
    <cellStyle name="Komma 2 2 3 2 2 2 6 2" xfId="6320" xr:uid="{00000000-0005-0000-0000-000016000000}"/>
    <cellStyle name="Komma 2 2 3 2 2 2 7" xfId="4256" xr:uid="{00000000-0005-0000-0000-000016000000}"/>
    <cellStyle name="Komma 2 2 3 2 2 3" xfId="193" xr:uid="{00000000-0005-0000-0000-000015000000}"/>
    <cellStyle name="Komma 2 2 3 2 2 3 2" xfId="451" xr:uid="{00000000-0005-0000-0000-000015000000}"/>
    <cellStyle name="Komma 2 2 3 2 2 3 2 2" xfId="967" xr:uid="{00000000-0005-0000-0000-000015000000}"/>
    <cellStyle name="Komma 2 2 3 2 2 3 2 2 2" xfId="1999" xr:uid="{00000000-0005-0000-0000-000015000000}"/>
    <cellStyle name="Komma 2 2 3 2 2 3 2 2 2 2" xfId="4063" xr:uid="{00000000-0005-0000-0000-000015000000}"/>
    <cellStyle name="Komma 2 2 3 2 2 3 2 2 2 2 2" xfId="8191" xr:uid="{00000000-0005-0000-0000-000015000000}"/>
    <cellStyle name="Komma 2 2 3 2 2 3 2 2 2 3" xfId="6127" xr:uid="{00000000-0005-0000-0000-000015000000}"/>
    <cellStyle name="Komma 2 2 3 2 2 3 2 2 3" xfId="3031" xr:uid="{00000000-0005-0000-0000-000015000000}"/>
    <cellStyle name="Komma 2 2 3 2 2 3 2 2 3 2" xfId="7159" xr:uid="{00000000-0005-0000-0000-000015000000}"/>
    <cellStyle name="Komma 2 2 3 2 2 3 2 2 4" xfId="5095" xr:uid="{00000000-0005-0000-0000-000015000000}"/>
    <cellStyle name="Komma 2 2 3 2 2 3 2 3" xfId="1483" xr:uid="{00000000-0005-0000-0000-000015000000}"/>
    <cellStyle name="Komma 2 2 3 2 2 3 2 3 2" xfId="3547" xr:uid="{00000000-0005-0000-0000-000015000000}"/>
    <cellStyle name="Komma 2 2 3 2 2 3 2 3 2 2" xfId="7675" xr:uid="{00000000-0005-0000-0000-000015000000}"/>
    <cellStyle name="Komma 2 2 3 2 2 3 2 3 3" xfId="5611" xr:uid="{00000000-0005-0000-0000-000015000000}"/>
    <cellStyle name="Komma 2 2 3 2 2 3 2 4" xfId="2515" xr:uid="{00000000-0005-0000-0000-000015000000}"/>
    <cellStyle name="Komma 2 2 3 2 2 3 2 4 2" xfId="6643" xr:uid="{00000000-0005-0000-0000-000015000000}"/>
    <cellStyle name="Komma 2 2 3 2 2 3 2 5" xfId="4579" xr:uid="{00000000-0005-0000-0000-000015000000}"/>
    <cellStyle name="Komma 2 2 3 2 2 3 3" xfId="709" xr:uid="{00000000-0005-0000-0000-000015000000}"/>
    <cellStyle name="Komma 2 2 3 2 2 3 3 2" xfId="1741" xr:uid="{00000000-0005-0000-0000-000015000000}"/>
    <cellStyle name="Komma 2 2 3 2 2 3 3 2 2" xfId="3805" xr:uid="{00000000-0005-0000-0000-000015000000}"/>
    <cellStyle name="Komma 2 2 3 2 2 3 3 2 2 2" xfId="7933" xr:uid="{00000000-0005-0000-0000-000015000000}"/>
    <cellStyle name="Komma 2 2 3 2 2 3 3 2 3" xfId="5869" xr:uid="{00000000-0005-0000-0000-000015000000}"/>
    <cellStyle name="Komma 2 2 3 2 2 3 3 3" xfId="2773" xr:uid="{00000000-0005-0000-0000-000015000000}"/>
    <cellStyle name="Komma 2 2 3 2 2 3 3 3 2" xfId="6901" xr:uid="{00000000-0005-0000-0000-000015000000}"/>
    <cellStyle name="Komma 2 2 3 2 2 3 3 4" xfId="4837" xr:uid="{00000000-0005-0000-0000-000015000000}"/>
    <cellStyle name="Komma 2 2 3 2 2 3 4" xfId="1225" xr:uid="{00000000-0005-0000-0000-000015000000}"/>
    <cellStyle name="Komma 2 2 3 2 2 3 4 2" xfId="3289" xr:uid="{00000000-0005-0000-0000-000015000000}"/>
    <cellStyle name="Komma 2 2 3 2 2 3 4 2 2" xfId="7417" xr:uid="{00000000-0005-0000-0000-000015000000}"/>
    <cellStyle name="Komma 2 2 3 2 2 3 4 3" xfId="5353" xr:uid="{00000000-0005-0000-0000-000015000000}"/>
    <cellStyle name="Komma 2 2 3 2 2 3 5" xfId="2257" xr:uid="{00000000-0005-0000-0000-000015000000}"/>
    <cellStyle name="Komma 2 2 3 2 2 3 5 2" xfId="6385" xr:uid="{00000000-0005-0000-0000-000015000000}"/>
    <cellStyle name="Komma 2 2 3 2 2 3 6" xfId="4321" xr:uid="{00000000-0005-0000-0000-000015000000}"/>
    <cellStyle name="Komma 2 2 3 2 2 4" xfId="322" xr:uid="{00000000-0005-0000-0000-000015000000}"/>
    <cellStyle name="Komma 2 2 3 2 2 4 2" xfId="838" xr:uid="{00000000-0005-0000-0000-000015000000}"/>
    <cellStyle name="Komma 2 2 3 2 2 4 2 2" xfId="1870" xr:uid="{00000000-0005-0000-0000-000015000000}"/>
    <cellStyle name="Komma 2 2 3 2 2 4 2 2 2" xfId="3934" xr:uid="{00000000-0005-0000-0000-000015000000}"/>
    <cellStyle name="Komma 2 2 3 2 2 4 2 2 2 2" xfId="8062" xr:uid="{00000000-0005-0000-0000-000015000000}"/>
    <cellStyle name="Komma 2 2 3 2 2 4 2 2 3" xfId="5998" xr:uid="{00000000-0005-0000-0000-000015000000}"/>
    <cellStyle name="Komma 2 2 3 2 2 4 2 3" xfId="2902" xr:uid="{00000000-0005-0000-0000-000015000000}"/>
    <cellStyle name="Komma 2 2 3 2 2 4 2 3 2" xfId="7030" xr:uid="{00000000-0005-0000-0000-000015000000}"/>
    <cellStyle name="Komma 2 2 3 2 2 4 2 4" xfId="4966" xr:uid="{00000000-0005-0000-0000-000015000000}"/>
    <cellStyle name="Komma 2 2 3 2 2 4 3" xfId="1354" xr:uid="{00000000-0005-0000-0000-000015000000}"/>
    <cellStyle name="Komma 2 2 3 2 2 4 3 2" xfId="3418" xr:uid="{00000000-0005-0000-0000-000015000000}"/>
    <cellStyle name="Komma 2 2 3 2 2 4 3 2 2" xfId="7546" xr:uid="{00000000-0005-0000-0000-000015000000}"/>
    <cellStyle name="Komma 2 2 3 2 2 4 3 3" xfId="5482" xr:uid="{00000000-0005-0000-0000-000015000000}"/>
    <cellStyle name="Komma 2 2 3 2 2 4 4" xfId="2386" xr:uid="{00000000-0005-0000-0000-000015000000}"/>
    <cellStyle name="Komma 2 2 3 2 2 4 4 2" xfId="6514" xr:uid="{00000000-0005-0000-0000-000015000000}"/>
    <cellStyle name="Komma 2 2 3 2 2 4 5" xfId="4450" xr:uid="{00000000-0005-0000-0000-000015000000}"/>
    <cellStyle name="Komma 2 2 3 2 2 5" xfId="580" xr:uid="{00000000-0005-0000-0000-000015000000}"/>
    <cellStyle name="Komma 2 2 3 2 2 5 2" xfId="1612" xr:uid="{00000000-0005-0000-0000-000015000000}"/>
    <cellStyle name="Komma 2 2 3 2 2 5 2 2" xfId="3676" xr:uid="{00000000-0005-0000-0000-000015000000}"/>
    <cellStyle name="Komma 2 2 3 2 2 5 2 2 2" xfId="7804" xr:uid="{00000000-0005-0000-0000-000015000000}"/>
    <cellStyle name="Komma 2 2 3 2 2 5 2 3" xfId="5740" xr:uid="{00000000-0005-0000-0000-000015000000}"/>
    <cellStyle name="Komma 2 2 3 2 2 5 3" xfId="2644" xr:uid="{00000000-0005-0000-0000-000015000000}"/>
    <cellStyle name="Komma 2 2 3 2 2 5 3 2" xfId="6772" xr:uid="{00000000-0005-0000-0000-000015000000}"/>
    <cellStyle name="Komma 2 2 3 2 2 5 4" xfId="4708" xr:uid="{00000000-0005-0000-0000-000015000000}"/>
    <cellStyle name="Komma 2 2 3 2 2 6" xfId="1096" xr:uid="{00000000-0005-0000-0000-000015000000}"/>
    <cellStyle name="Komma 2 2 3 2 2 6 2" xfId="3160" xr:uid="{00000000-0005-0000-0000-000015000000}"/>
    <cellStyle name="Komma 2 2 3 2 2 6 2 2" xfId="7288" xr:uid="{00000000-0005-0000-0000-000015000000}"/>
    <cellStyle name="Komma 2 2 3 2 2 6 3" xfId="5224" xr:uid="{00000000-0005-0000-0000-000015000000}"/>
    <cellStyle name="Komma 2 2 3 2 2 7" xfId="2128" xr:uid="{00000000-0005-0000-0000-000015000000}"/>
    <cellStyle name="Komma 2 2 3 2 2 7 2" xfId="6256" xr:uid="{00000000-0005-0000-0000-000015000000}"/>
    <cellStyle name="Komma 2 2 3 2 2 8" xfId="4192" xr:uid="{00000000-0005-0000-0000-000015000000}"/>
    <cellStyle name="Komma 2 2 3 2 3" xfId="96" xr:uid="{00000000-0005-0000-0000-000017000000}"/>
    <cellStyle name="Komma 2 2 3 2 3 2" xfId="225" xr:uid="{00000000-0005-0000-0000-000017000000}"/>
    <cellStyle name="Komma 2 2 3 2 3 2 2" xfId="483" xr:uid="{00000000-0005-0000-0000-000017000000}"/>
    <cellStyle name="Komma 2 2 3 2 3 2 2 2" xfId="999" xr:uid="{00000000-0005-0000-0000-000017000000}"/>
    <cellStyle name="Komma 2 2 3 2 3 2 2 2 2" xfId="2031" xr:uid="{00000000-0005-0000-0000-000017000000}"/>
    <cellStyle name="Komma 2 2 3 2 3 2 2 2 2 2" xfId="4095" xr:uid="{00000000-0005-0000-0000-000017000000}"/>
    <cellStyle name="Komma 2 2 3 2 3 2 2 2 2 2 2" xfId="8223" xr:uid="{00000000-0005-0000-0000-000017000000}"/>
    <cellStyle name="Komma 2 2 3 2 3 2 2 2 2 3" xfId="6159" xr:uid="{00000000-0005-0000-0000-000017000000}"/>
    <cellStyle name="Komma 2 2 3 2 3 2 2 2 3" xfId="3063" xr:uid="{00000000-0005-0000-0000-000017000000}"/>
    <cellStyle name="Komma 2 2 3 2 3 2 2 2 3 2" xfId="7191" xr:uid="{00000000-0005-0000-0000-000017000000}"/>
    <cellStyle name="Komma 2 2 3 2 3 2 2 2 4" xfId="5127" xr:uid="{00000000-0005-0000-0000-000017000000}"/>
    <cellStyle name="Komma 2 2 3 2 3 2 2 3" xfId="1515" xr:uid="{00000000-0005-0000-0000-000017000000}"/>
    <cellStyle name="Komma 2 2 3 2 3 2 2 3 2" xfId="3579" xr:uid="{00000000-0005-0000-0000-000017000000}"/>
    <cellStyle name="Komma 2 2 3 2 3 2 2 3 2 2" xfId="7707" xr:uid="{00000000-0005-0000-0000-000017000000}"/>
    <cellStyle name="Komma 2 2 3 2 3 2 2 3 3" xfId="5643" xr:uid="{00000000-0005-0000-0000-000017000000}"/>
    <cellStyle name="Komma 2 2 3 2 3 2 2 4" xfId="2547" xr:uid="{00000000-0005-0000-0000-000017000000}"/>
    <cellStyle name="Komma 2 2 3 2 3 2 2 4 2" xfId="6675" xr:uid="{00000000-0005-0000-0000-000017000000}"/>
    <cellStyle name="Komma 2 2 3 2 3 2 2 5" xfId="4611" xr:uid="{00000000-0005-0000-0000-000017000000}"/>
    <cellStyle name="Komma 2 2 3 2 3 2 3" xfId="741" xr:uid="{00000000-0005-0000-0000-000017000000}"/>
    <cellStyle name="Komma 2 2 3 2 3 2 3 2" xfId="1773" xr:uid="{00000000-0005-0000-0000-000017000000}"/>
    <cellStyle name="Komma 2 2 3 2 3 2 3 2 2" xfId="3837" xr:uid="{00000000-0005-0000-0000-000017000000}"/>
    <cellStyle name="Komma 2 2 3 2 3 2 3 2 2 2" xfId="7965" xr:uid="{00000000-0005-0000-0000-000017000000}"/>
    <cellStyle name="Komma 2 2 3 2 3 2 3 2 3" xfId="5901" xr:uid="{00000000-0005-0000-0000-000017000000}"/>
    <cellStyle name="Komma 2 2 3 2 3 2 3 3" xfId="2805" xr:uid="{00000000-0005-0000-0000-000017000000}"/>
    <cellStyle name="Komma 2 2 3 2 3 2 3 3 2" xfId="6933" xr:uid="{00000000-0005-0000-0000-000017000000}"/>
    <cellStyle name="Komma 2 2 3 2 3 2 3 4" xfId="4869" xr:uid="{00000000-0005-0000-0000-000017000000}"/>
    <cellStyle name="Komma 2 2 3 2 3 2 4" xfId="1257" xr:uid="{00000000-0005-0000-0000-000017000000}"/>
    <cellStyle name="Komma 2 2 3 2 3 2 4 2" xfId="3321" xr:uid="{00000000-0005-0000-0000-000017000000}"/>
    <cellStyle name="Komma 2 2 3 2 3 2 4 2 2" xfId="7449" xr:uid="{00000000-0005-0000-0000-000017000000}"/>
    <cellStyle name="Komma 2 2 3 2 3 2 4 3" xfId="5385" xr:uid="{00000000-0005-0000-0000-000017000000}"/>
    <cellStyle name="Komma 2 2 3 2 3 2 5" xfId="2289" xr:uid="{00000000-0005-0000-0000-000017000000}"/>
    <cellStyle name="Komma 2 2 3 2 3 2 5 2" xfId="6417" xr:uid="{00000000-0005-0000-0000-000017000000}"/>
    <cellStyle name="Komma 2 2 3 2 3 2 6" xfId="4353" xr:uid="{00000000-0005-0000-0000-000017000000}"/>
    <cellStyle name="Komma 2 2 3 2 3 3" xfId="354" xr:uid="{00000000-0005-0000-0000-000017000000}"/>
    <cellStyle name="Komma 2 2 3 2 3 3 2" xfId="870" xr:uid="{00000000-0005-0000-0000-000017000000}"/>
    <cellStyle name="Komma 2 2 3 2 3 3 2 2" xfId="1902" xr:uid="{00000000-0005-0000-0000-000017000000}"/>
    <cellStyle name="Komma 2 2 3 2 3 3 2 2 2" xfId="3966" xr:uid="{00000000-0005-0000-0000-000017000000}"/>
    <cellStyle name="Komma 2 2 3 2 3 3 2 2 2 2" xfId="8094" xr:uid="{00000000-0005-0000-0000-000017000000}"/>
    <cellStyle name="Komma 2 2 3 2 3 3 2 2 3" xfId="6030" xr:uid="{00000000-0005-0000-0000-000017000000}"/>
    <cellStyle name="Komma 2 2 3 2 3 3 2 3" xfId="2934" xr:uid="{00000000-0005-0000-0000-000017000000}"/>
    <cellStyle name="Komma 2 2 3 2 3 3 2 3 2" xfId="7062" xr:uid="{00000000-0005-0000-0000-000017000000}"/>
    <cellStyle name="Komma 2 2 3 2 3 3 2 4" xfId="4998" xr:uid="{00000000-0005-0000-0000-000017000000}"/>
    <cellStyle name="Komma 2 2 3 2 3 3 3" xfId="1386" xr:uid="{00000000-0005-0000-0000-000017000000}"/>
    <cellStyle name="Komma 2 2 3 2 3 3 3 2" xfId="3450" xr:uid="{00000000-0005-0000-0000-000017000000}"/>
    <cellStyle name="Komma 2 2 3 2 3 3 3 2 2" xfId="7578" xr:uid="{00000000-0005-0000-0000-000017000000}"/>
    <cellStyle name="Komma 2 2 3 2 3 3 3 3" xfId="5514" xr:uid="{00000000-0005-0000-0000-000017000000}"/>
    <cellStyle name="Komma 2 2 3 2 3 3 4" xfId="2418" xr:uid="{00000000-0005-0000-0000-000017000000}"/>
    <cellStyle name="Komma 2 2 3 2 3 3 4 2" xfId="6546" xr:uid="{00000000-0005-0000-0000-000017000000}"/>
    <cellStyle name="Komma 2 2 3 2 3 3 5" xfId="4482" xr:uid="{00000000-0005-0000-0000-000017000000}"/>
    <cellStyle name="Komma 2 2 3 2 3 4" xfId="612" xr:uid="{00000000-0005-0000-0000-000017000000}"/>
    <cellStyle name="Komma 2 2 3 2 3 4 2" xfId="1644" xr:uid="{00000000-0005-0000-0000-000017000000}"/>
    <cellStyle name="Komma 2 2 3 2 3 4 2 2" xfId="3708" xr:uid="{00000000-0005-0000-0000-000017000000}"/>
    <cellStyle name="Komma 2 2 3 2 3 4 2 2 2" xfId="7836" xr:uid="{00000000-0005-0000-0000-000017000000}"/>
    <cellStyle name="Komma 2 2 3 2 3 4 2 3" xfId="5772" xr:uid="{00000000-0005-0000-0000-000017000000}"/>
    <cellStyle name="Komma 2 2 3 2 3 4 3" xfId="2676" xr:uid="{00000000-0005-0000-0000-000017000000}"/>
    <cellStyle name="Komma 2 2 3 2 3 4 3 2" xfId="6804" xr:uid="{00000000-0005-0000-0000-000017000000}"/>
    <cellStyle name="Komma 2 2 3 2 3 4 4" xfId="4740" xr:uid="{00000000-0005-0000-0000-000017000000}"/>
    <cellStyle name="Komma 2 2 3 2 3 5" xfId="1128" xr:uid="{00000000-0005-0000-0000-000017000000}"/>
    <cellStyle name="Komma 2 2 3 2 3 5 2" xfId="3192" xr:uid="{00000000-0005-0000-0000-000017000000}"/>
    <cellStyle name="Komma 2 2 3 2 3 5 2 2" xfId="7320" xr:uid="{00000000-0005-0000-0000-000017000000}"/>
    <cellStyle name="Komma 2 2 3 2 3 5 3" xfId="5256" xr:uid="{00000000-0005-0000-0000-000017000000}"/>
    <cellStyle name="Komma 2 2 3 2 3 6" xfId="2160" xr:uid="{00000000-0005-0000-0000-000017000000}"/>
    <cellStyle name="Komma 2 2 3 2 3 6 2" xfId="6288" xr:uid="{00000000-0005-0000-0000-000017000000}"/>
    <cellStyle name="Komma 2 2 3 2 3 7" xfId="4224" xr:uid="{00000000-0005-0000-0000-000017000000}"/>
    <cellStyle name="Komma 2 2 3 2 4" xfId="161" xr:uid="{00000000-0005-0000-0000-000014000000}"/>
    <cellStyle name="Komma 2 2 3 2 4 2" xfId="419" xr:uid="{00000000-0005-0000-0000-000014000000}"/>
    <cellStyle name="Komma 2 2 3 2 4 2 2" xfId="935" xr:uid="{00000000-0005-0000-0000-000014000000}"/>
    <cellStyle name="Komma 2 2 3 2 4 2 2 2" xfId="1967" xr:uid="{00000000-0005-0000-0000-000014000000}"/>
    <cellStyle name="Komma 2 2 3 2 4 2 2 2 2" xfId="4031" xr:uid="{00000000-0005-0000-0000-000014000000}"/>
    <cellStyle name="Komma 2 2 3 2 4 2 2 2 2 2" xfId="8159" xr:uid="{00000000-0005-0000-0000-000014000000}"/>
    <cellStyle name="Komma 2 2 3 2 4 2 2 2 3" xfId="6095" xr:uid="{00000000-0005-0000-0000-000014000000}"/>
    <cellStyle name="Komma 2 2 3 2 4 2 2 3" xfId="2999" xr:uid="{00000000-0005-0000-0000-000014000000}"/>
    <cellStyle name="Komma 2 2 3 2 4 2 2 3 2" xfId="7127" xr:uid="{00000000-0005-0000-0000-000014000000}"/>
    <cellStyle name="Komma 2 2 3 2 4 2 2 4" xfId="5063" xr:uid="{00000000-0005-0000-0000-000014000000}"/>
    <cellStyle name="Komma 2 2 3 2 4 2 3" xfId="1451" xr:uid="{00000000-0005-0000-0000-000014000000}"/>
    <cellStyle name="Komma 2 2 3 2 4 2 3 2" xfId="3515" xr:uid="{00000000-0005-0000-0000-000014000000}"/>
    <cellStyle name="Komma 2 2 3 2 4 2 3 2 2" xfId="7643" xr:uid="{00000000-0005-0000-0000-000014000000}"/>
    <cellStyle name="Komma 2 2 3 2 4 2 3 3" xfId="5579" xr:uid="{00000000-0005-0000-0000-000014000000}"/>
    <cellStyle name="Komma 2 2 3 2 4 2 4" xfId="2483" xr:uid="{00000000-0005-0000-0000-000014000000}"/>
    <cellStyle name="Komma 2 2 3 2 4 2 4 2" xfId="6611" xr:uid="{00000000-0005-0000-0000-000014000000}"/>
    <cellStyle name="Komma 2 2 3 2 4 2 5" xfId="4547" xr:uid="{00000000-0005-0000-0000-000014000000}"/>
    <cellStyle name="Komma 2 2 3 2 4 3" xfId="677" xr:uid="{00000000-0005-0000-0000-000014000000}"/>
    <cellStyle name="Komma 2 2 3 2 4 3 2" xfId="1709" xr:uid="{00000000-0005-0000-0000-000014000000}"/>
    <cellStyle name="Komma 2 2 3 2 4 3 2 2" xfId="3773" xr:uid="{00000000-0005-0000-0000-000014000000}"/>
    <cellStyle name="Komma 2 2 3 2 4 3 2 2 2" xfId="7901" xr:uid="{00000000-0005-0000-0000-000014000000}"/>
    <cellStyle name="Komma 2 2 3 2 4 3 2 3" xfId="5837" xr:uid="{00000000-0005-0000-0000-000014000000}"/>
    <cellStyle name="Komma 2 2 3 2 4 3 3" xfId="2741" xr:uid="{00000000-0005-0000-0000-000014000000}"/>
    <cellStyle name="Komma 2 2 3 2 4 3 3 2" xfId="6869" xr:uid="{00000000-0005-0000-0000-000014000000}"/>
    <cellStyle name="Komma 2 2 3 2 4 3 4" xfId="4805" xr:uid="{00000000-0005-0000-0000-000014000000}"/>
    <cellStyle name="Komma 2 2 3 2 4 4" xfId="1193" xr:uid="{00000000-0005-0000-0000-000014000000}"/>
    <cellStyle name="Komma 2 2 3 2 4 4 2" xfId="3257" xr:uid="{00000000-0005-0000-0000-000014000000}"/>
    <cellStyle name="Komma 2 2 3 2 4 4 2 2" xfId="7385" xr:uid="{00000000-0005-0000-0000-000014000000}"/>
    <cellStyle name="Komma 2 2 3 2 4 4 3" xfId="5321" xr:uid="{00000000-0005-0000-0000-000014000000}"/>
    <cellStyle name="Komma 2 2 3 2 4 5" xfId="2225" xr:uid="{00000000-0005-0000-0000-000014000000}"/>
    <cellStyle name="Komma 2 2 3 2 4 5 2" xfId="6353" xr:uid="{00000000-0005-0000-0000-000014000000}"/>
    <cellStyle name="Komma 2 2 3 2 4 6" xfId="4289" xr:uid="{00000000-0005-0000-0000-000014000000}"/>
    <cellStyle name="Komma 2 2 3 2 5" xfId="290" xr:uid="{00000000-0005-0000-0000-000014000000}"/>
    <cellStyle name="Komma 2 2 3 2 5 2" xfId="806" xr:uid="{00000000-0005-0000-0000-000014000000}"/>
    <cellStyle name="Komma 2 2 3 2 5 2 2" xfId="1838" xr:uid="{00000000-0005-0000-0000-000014000000}"/>
    <cellStyle name="Komma 2 2 3 2 5 2 2 2" xfId="3902" xr:uid="{00000000-0005-0000-0000-000014000000}"/>
    <cellStyle name="Komma 2 2 3 2 5 2 2 2 2" xfId="8030" xr:uid="{00000000-0005-0000-0000-000014000000}"/>
    <cellStyle name="Komma 2 2 3 2 5 2 2 3" xfId="5966" xr:uid="{00000000-0005-0000-0000-000014000000}"/>
    <cellStyle name="Komma 2 2 3 2 5 2 3" xfId="2870" xr:uid="{00000000-0005-0000-0000-000014000000}"/>
    <cellStyle name="Komma 2 2 3 2 5 2 3 2" xfId="6998" xr:uid="{00000000-0005-0000-0000-000014000000}"/>
    <cellStyle name="Komma 2 2 3 2 5 2 4" xfId="4934" xr:uid="{00000000-0005-0000-0000-000014000000}"/>
    <cellStyle name="Komma 2 2 3 2 5 3" xfId="1322" xr:uid="{00000000-0005-0000-0000-000014000000}"/>
    <cellStyle name="Komma 2 2 3 2 5 3 2" xfId="3386" xr:uid="{00000000-0005-0000-0000-000014000000}"/>
    <cellStyle name="Komma 2 2 3 2 5 3 2 2" xfId="7514" xr:uid="{00000000-0005-0000-0000-000014000000}"/>
    <cellStyle name="Komma 2 2 3 2 5 3 3" xfId="5450" xr:uid="{00000000-0005-0000-0000-000014000000}"/>
    <cellStyle name="Komma 2 2 3 2 5 4" xfId="2354" xr:uid="{00000000-0005-0000-0000-000014000000}"/>
    <cellStyle name="Komma 2 2 3 2 5 4 2" xfId="6482" xr:uid="{00000000-0005-0000-0000-000014000000}"/>
    <cellStyle name="Komma 2 2 3 2 5 5" xfId="4418" xr:uid="{00000000-0005-0000-0000-000014000000}"/>
    <cellStyle name="Komma 2 2 3 2 6" xfId="548" xr:uid="{00000000-0005-0000-0000-000014000000}"/>
    <cellStyle name="Komma 2 2 3 2 6 2" xfId="1580" xr:uid="{00000000-0005-0000-0000-000014000000}"/>
    <cellStyle name="Komma 2 2 3 2 6 2 2" xfId="3644" xr:uid="{00000000-0005-0000-0000-000014000000}"/>
    <cellStyle name="Komma 2 2 3 2 6 2 2 2" xfId="7772" xr:uid="{00000000-0005-0000-0000-000014000000}"/>
    <cellStyle name="Komma 2 2 3 2 6 2 3" xfId="5708" xr:uid="{00000000-0005-0000-0000-000014000000}"/>
    <cellStyle name="Komma 2 2 3 2 6 3" xfId="2612" xr:uid="{00000000-0005-0000-0000-000014000000}"/>
    <cellStyle name="Komma 2 2 3 2 6 3 2" xfId="6740" xr:uid="{00000000-0005-0000-0000-000014000000}"/>
    <cellStyle name="Komma 2 2 3 2 6 4" xfId="4676" xr:uid="{00000000-0005-0000-0000-000014000000}"/>
    <cellStyle name="Komma 2 2 3 2 7" xfId="1064" xr:uid="{00000000-0005-0000-0000-000014000000}"/>
    <cellStyle name="Komma 2 2 3 2 7 2" xfId="3128" xr:uid="{00000000-0005-0000-0000-000014000000}"/>
    <cellStyle name="Komma 2 2 3 2 7 2 2" xfId="7256" xr:uid="{00000000-0005-0000-0000-000014000000}"/>
    <cellStyle name="Komma 2 2 3 2 7 3" xfId="5192" xr:uid="{00000000-0005-0000-0000-000014000000}"/>
    <cellStyle name="Komma 2 2 3 2 8" xfId="2096" xr:uid="{00000000-0005-0000-0000-000014000000}"/>
    <cellStyle name="Komma 2 2 3 2 8 2" xfId="6224" xr:uid="{00000000-0005-0000-0000-000014000000}"/>
    <cellStyle name="Komma 2 2 3 2 9" xfId="4160" xr:uid="{00000000-0005-0000-0000-000014000000}"/>
    <cellStyle name="Komma 2 2 3 3" xfId="48" xr:uid="{00000000-0005-0000-0000-000018000000}"/>
    <cellStyle name="Komma 2 2 3 3 2" xfId="112" xr:uid="{00000000-0005-0000-0000-000019000000}"/>
    <cellStyle name="Komma 2 2 3 3 2 2" xfId="241" xr:uid="{00000000-0005-0000-0000-000019000000}"/>
    <cellStyle name="Komma 2 2 3 3 2 2 2" xfId="499" xr:uid="{00000000-0005-0000-0000-000019000000}"/>
    <cellStyle name="Komma 2 2 3 3 2 2 2 2" xfId="1015" xr:uid="{00000000-0005-0000-0000-000019000000}"/>
    <cellStyle name="Komma 2 2 3 3 2 2 2 2 2" xfId="2047" xr:uid="{00000000-0005-0000-0000-000019000000}"/>
    <cellStyle name="Komma 2 2 3 3 2 2 2 2 2 2" xfId="4111" xr:uid="{00000000-0005-0000-0000-000019000000}"/>
    <cellStyle name="Komma 2 2 3 3 2 2 2 2 2 2 2" xfId="8239" xr:uid="{00000000-0005-0000-0000-000019000000}"/>
    <cellStyle name="Komma 2 2 3 3 2 2 2 2 2 3" xfId="6175" xr:uid="{00000000-0005-0000-0000-000019000000}"/>
    <cellStyle name="Komma 2 2 3 3 2 2 2 2 3" xfId="3079" xr:uid="{00000000-0005-0000-0000-000019000000}"/>
    <cellStyle name="Komma 2 2 3 3 2 2 2 2 3 2" xfId="7207" xr:uid="{00000000-0005-0000-0000-000019000000}"/>
    <cellStyle name="Komma 2 2 3 3 2 2 2 2 4" xfId="5143" xr:uid="{00000000-0005-0000-0000-000019000000}"/>
    <cellStyle name="Komma 2 2 3 3 2 2 2 3" xfId="1531" xr:uid="{00000000-0005-0000-0000-000019000000}"/>
    <cellStyle name="Komma 2 2 3 3 2 2 2 3 2" xfId="3595" xr:uid="{00000000-0005-0000-0000-000019000000}"/>
    <cellStyle name="Komma 2 2 3 3 2 2 2 3 2 2" xfId="7723" xr:uid="{00000000-0005-0000-0000-000019000000}"/>
    <cellStyle name="Komma 2 2 3 3 2 2 2 3 3" xfId="5659" xr:uid="{00000000-0005-0000-0000-000019000000}"/>
    <cellStyle name="Komma 2 2 3 3 2 2 2 4" xfId="2563" xr:uid="{00000000-0005-0000-0000-000019000000}"/>
    <cellStyle name="Komma 2 2 3 3 2 2 2 4 2" xfId="6691" xr:uid="{00000000-0005-0000-0000-000019000000}"/>
    <cellStyle name="Komma 2 2 3 3 2 2 2 5" xfId="4627" xr:uid="{00000000-0005-0000-0000-000019000000}"/>
    <cellStyle name="Komma 2 2 3 3 2 2 3" xfId="757" xr:uid="{00000000-0005-0000-0000-000019000000}"/>
    <cellStyle name="Komma 2 2 3 3 2 2 3 2" xfId="1789" xr:uid="{00000000-0005-0000-0000-000019000000}"/>
    <cellStyle name="Komma 2 2 3 3 2 2 3 2 2" xfId="3853" xr:uid="{00000000-0005-0000-0000-000019000000}"/>
    <cellStyle name="Komma 2 2 3 3 2 2 3 2 2 2" xfId="7981" xr:uid="{00000000-0005-0000-0000-000019000000}"/>
    <cellStyle name="Komma 2 2 3 3 2 2 3 2 3" xfId="5917" xr:uid="{00000000-0005-0000-0000-000019000000}"/>
    <cellStyle name="Komma 2 2 3 3 2 2 3 3" xfId="2821" xr:uid="{00000000-0005-0000-0000-000019000000}"/>
    <cellStyle name="Komma 2 2 3 3 2 2 3 3 2" xfId="6949" xr:uid="{00000000-0005-0000-0000-000019000000}"/>
    <cellStyle name="Komma 2 2 3 3 2 2 3 4" xfId="4885" xr:uid="{00000000-0005-0000-0000-000019000000}"/>
    <cellStyle name="Komma 2 2 3 3 2 2 4" xfId="1273" xr:uid="{00000000-0005-0000-0000-000019000000}"/>
    <cellStyle name="Komma 2 2 3 3 2 2 4 2" xfId="3337" xr:uid="{00000000-0005-0000-0000-000019000000}"/>
    <cellStyle name="Komma 2 2 3 3 2 2 4 2 2" xfId="7465" xr:uid="{00000000-0005-0000-0000-000019000000}"/>
    <cellStyle name="Komma 2 2 3 3 2 2 4 3" xfId="5401" xr:uid="{00000000-0005-0000-0000-000019000000}"/>
    <cellStyle name="Komma 2 2 3 3 2 2 5" xfId="2305" xr:uid="{00000000-0005-0000-0000-000019000000}"/>
    <cellStyle name="Komma 2 2 3 3 2 2 5 2" xfId="6433" xr:uid="{00000000-0005-0000-0000-000019000000}"/>
    <cellStyle name="Komma 2 2 3 3 2 2 6" xfId="4369" xr:uid="{00000000-0005-0000-0000-000019000000}"/>
    <cellStyle name="Komma 2 2 3 3 2 3" xfId="370" xr:uid="{00000000-0005-0000-0000-000019000000}"/>
    <cellStyle name="Komma 2 2 3 3 2 3 2" xfId="886" xr:uid="{00000000-0005-0000-0000-000019000000}"/>
    <cellStyle name="Komma 2 2 3 3 2 3 2 2" xfId="1918" xr:uid="{00000000-0005-0000-0000-000019000000}"/>
    <cellStyle name="Komma 2 2 3 3 2 3 2 2 2" xfId="3982" xr:uid="{00000000-0005-0000-0000-000019000000}"/>
    <cellStyle name="Komma 2 2 3 3 2 3 2 2 2 2" xfId="8110" xr:uid="{00000000-0005-0000-0000-000019000000}"/>
    <cellStyle name="Komma 2 2 3 3 2 3 2 2 3" xfId="6046" xr:uid="{00000000-0005-0000-0000-000019000000}"/>
    <cellStyle name="Komma 2 2 3 3 2 3 2 3" xfId="2950" xr:uid="{00000000-0005-0000-0000-000019000000}"/>
    <cellStyle name="Komma 2 2 3 3 2 3 2 3 2" xfId="7078" xr:uid="{00000000-0005-0000-0000-000019000000}"/>
    <cellStyle name="Komma 2 2 3 3 2 3 2 4" xfId="5014" xr:uid="{00000000-0005-0000-0000-000019000000}"/>
    <cellStyle name="Komma 2 2 3 3 2 3 3" xfId="1402" xr:uid="{00000000-0005-0000-0000-000019000000}"/>
    <cellStyle name="Komma 2 2 3 3 2 3 3 2" xfId="3466" xr:uid="{00000000-0005-0000-0000-000019000000}"/>
    <cellStyle name="Komma 2 2 3 3 2 3 3 2 2" xfId="7594" xr:uid="{00000000-0005-0000-0000-000019000000}"/>
    <cellStyle name="Komma 2 2 3 3 2 3 3 3" xfId="5530" xr:uid="{00000000-0005-0000-0000-000019000000}"/>
    <cellStyle name="Komma 2 2 3 3 2 3 4" xfId="2434" xr:uid="{00000000-0005-0000-0000-000019000000}"/>
    <cellStyle name="Komma 2 2 3 3 2 3 4 2" xfId="6562" xr:uid="{00000000-0005-0000-0000-000019000000}"/>
    <cellStyle name="Komma 2 2 3 3 2 3 5" xfId="4498" xr:uid="{00000000-0005-0000-0000-000019000000}"/>
    <cellStyle name="Komma 2 2 3 3 2 4" xfId="628" xr:uid="{00000000-0005-0000-0000-000019000000}"/>
    <cellStyle name="Komma 2 2 3 3 2 4 2" xfId="1660" xr:uid="{00000000-0005-0000-0000-000019000000}"/>
    <cellStyle name="Komma 2 2 3 3 2 4 2 2" xfId="3724" xr:uid="{00000000-0005-0000-0000-000019000000}"/>
    <cellStyle name="Komma 2 2 3 3 2 4 2 2 2" xfId="7852" xr:uid="{00000000-0005-0000-0000-000019000000}"/>
    <cellStyle name="Komma 2 2 3 3 2 4 2 3" xfId="5788" xr:uid="{00000000-0005-0000-0000-000019000000}"/>
    <cellStyle name="Komma 2 2 3 3 2 4 3" xfId="2692" xr:uid="{00000000-0005-0000-0000-000019000000}"/>
    <cellStyle name="Komma 2 2 3 3 2 4 3 2" xfId="6820" xr:uid="{00000000-0005-0000-0000-000019000000}"/>
    <cellStyle name="Komma 2 2 3 3 2 4 4" xfId="4756" xr:uid="{00000000-0005-0000-0000-000019000000}"/>
    <cellStyle name="Komma 2 2 3 3 2 5" xfId="1144" xr:uid="{00000000-0005-0000-0000-000019000000}"/>
    <cellStyle name="Komma 2 2 3 3 2 5 2" xfId="3208" xr:uid="{00000000-0005-0000-0000-000019000000}"/>
    <cellStyle name="Komma 2 2 3 3 2 5 2 2" xfId="7336" xr:uid="{00000000-0005-0000-0000-000019000000}"/>
    <cellStyle name="Komma 2 2 3 3 2 5 3" xfId="5272" xr:uid="{00000000-0005-0000-0000-000019000000}"/>
    <cellStyle name="Komma 2 2 3 3 2 6" xfId="2176" xr:uid="{00000000-0005-0000-0000-000019000000}"/>
    <cellStyle name="Komma 2 2 3 3 2 6 2" xfId="6304" xr:uid="{00000000-0005-0000-0000-000019000000}"/>
    <cellStyle name="Komma 2 2 3 3 2 7" xfId="4240" xr:uid="{00000000-0005-0000-0000-000019000000}"/>
    <cellStyle name="Komma 2 2 3 3 3" xfId="177" xr:uid="{00000000-0005-0000-0000-000018000000}"/>
    <cellStyle name="Komma 2 2 3 3 3 2" xfId="435" xr:uid="{00000000-0005-0000-0000-000018000000}"/>
    <cellStyle name="Komma 2 2 3 3 3 2 2" xfId="951" xr:uid="{00000000-0005-0000-0000-000018000000}"/>
    <cellStyle name="Komma 2 2 3 3 3 2 2 2" xfId="1983" xr:uid="{00000000-0005-0000-0000-000018000000}"/>
    <cellStyle name="Komma 2 2 3 3 3 2 2 2 2" xfId="4047" xr:uid="{00000000-0005-0000-0000-000018000000}"/>
    <cellStyle name="Komma 2 2 3 3 3 2 2 2 2 2" xfId="8175" xr:uid="{00000000-0005-0000-0000-000018000000}"/>
    <cellStyle name="Komma 2 2 3 3 3 2 2 2 3" xfId="6111" xr:uid="{00000000-0005-0000-0000-000018000000}"/>
    <cellStyle name="Komma 2 2 3 3 3 2 2 3" xfId="3015" xr:uid="{00000000-0005-0000-0000-000018000000}"/>
    <cellStyle name="Komma 2 2 3 3 3 2 2 3 2" xfId="7143" xr:uid="{00000000-0005-0000-0000-000018000000}"/>
    <cellStyle name="Komma 2 2 3 3 3 2 2 4" xfId="5079" xr:uid="{00000000-0005-0000-0000-000018000000}"/>
    <cellStyle name="Komma 2 2 3 3 3 2 3" xfId="1467" xr:uid="{00000000-0005-0000-0000-000018000000}"/>
    <cellStyle name="Komma 2 2 3 3 3 2 3 2" xfId="3531" xr:uid="{00000000-0005-0000-0000-000018000000}"/>
    <cellStyle name="Komma 2 2 3 3 3 2 3 2 2" xfId="7659" xr:uid="{00000000-0005-0000-0000-000018000000}"/>
    <cellStyle name="Komma 2 2 3 3 3 2 3 3" xfId="5595" xr:uid="{00000000-0005-0000-0000-000018000000}"/>
    <cellStyle name="Komma 2 2 3 3 3 2 4" xfId="2499" xr:uid="{00000000-0005-0000-0000-000018000000}"/>
    <cellStyle name="Komma 2 2 3 3 3 2 4 2" xfId="6627" xr:uid="{00000000-0005-0000-0000-000018000000}"/>
    <cellStyle name="Komma 2 2 3 3 3 2 5" xfId="4563" xr:uid="{00000000-0005-0000-0000-000018000000}"/>
    <cellStyle name="Komma 2 2 3 3 3 3" xfId="693" xr:uid="{00000000-0005-0000-0000-000018000000}"/>
    <cellStyle name="Komma 2 2 3 3 3 3 2" xfId="1725" xr:uid="{00000000-0005-0000-0000-000018000000}"/>
    <cellStyle name="Komma 2 2 3 3 3 3 2 2" xfId="3789" xr:uid="{00000000-0005-0000-0000-000018000000}"/>
    <cellStyle name="Komma 2 2 3 3 3 3 2 2 2" xfId="7917" xr:uid="{00000000-0005-0000-0000-000018000000}"/>
    <cellStyle name="Komma 2 2 3 3 3 3 2 3" xfId="5853" xr:uid="{00000000-0005-0000-0000-000018000000}"/>
    <cellStyle name="Komma 2 2 3 3 3 3 3" xfId="2757" xr:uid="{00000000-0005-0000-0000-000018000000}"/>
    <cellStyle name="Komma 2 2 3 3 3 3 3 2" xfId="6885" xr:uid="{00000000-0005-0000-0000-000018000000}"/>
    <cellStyle name="Komma 2 2 3 3 3 3 4" xfId="4821" xr:uid="{00000000-0005-0000-0000-000018000000}"/>
    <cellStyle name="Komma 2 2 3 3 3 4" xfId="1209" xr:uid="{00000000-0005-0000-0000-000018000000}"/>
    <cellStyle name="Komma 2 2 3 3 3 4 2" xfId="3273" xr:uid="{00000000-0005-0000-0000-000018000000}"/>
    <cellStyle name="Komma 2 2 3 3 3 4 2 2" xfId="7401" xr:uid="{00000000-0005-0000-0000-000018000000}"/>
    <cellStyle name="Komma 2 2 3 3 3 4 3" xfId="5337" xr:uid="{00000000-0005-0000-0000-000018000000}"/>
    <cellStyle name="Komma 2 2 3 3 3 5" xfId="2241" xr:uid="{00000000-0005-0000-0000-000018000000}"/>
    <cellStyle name="Komma 2 2 3 3 3 5 2" xfId="6369" xr:uid="{00000000-0005-0000-0000-000018000000}"/>
    <cellStyle name="Komma 2 2 3 3 3 6" xfId="4305" xr:uid="{00000000-0005-0000-0000-000018000000}"/>
    <cellStyle name="Komma 2 2 3 3 4" xfId="306" xr:uid="{00000000-0005-0000-0000-000018000000}"/>
    <cellStyle name="Komma 2 2 3 3 4 2" xfId="822" xr:uid="{00000000-0005-0000-0000-000018000000}"/>
    <cellStyle name="Komma 2 2 3 3 4 2 2" xfId="1854" xr:uid="{00000000-0005-0000-0000-000018000000}"/>
    <cellStyle name="Komma 2 2 3 3 4 2 2 2" xfId="3918" xr:uid="{00000000-0005-0000-0000-000018000000}"/>
    <cellStyle name="Komma 2 2 3 3 4 2 2 2 2" xfId="8046" xr:uid="{00000000-0005-0000-0000-000018000000}"/>
    <cellStyle name="Komma 2 2 3 3 4 2 2 3" xfId="5982" xr:uid="{00000000-0005-0000-0000-000018000000}"/>
    <cellStyle name="Komma 2 2 3 3 4 2 3" xfId="2886" xr:uid="{00000000-0005-0000-0000-000018000000}"/>
    <cellStyle name="Komma 2 2 3 3 4 2 3 2" xfId="7014" xr:uid="{00000000-0005-0000-0000-000018000000}"/>
    <cellStyle name="Komma 2 2 3 3 4 2 4" xfId="4950" xr:uid="{00000000-0005-0000-0000-000018000000}"/>
    <cellStyle name="Komma 2 2 3 3 4 3" xfId="1338" xr:uid="{00000000-0005-0000-0000-000018000000}"/>
    <cellStyle name="Komma 2 2 3 3 4 3 2" xfId="3402" xr:uid="{00000000-0005-0000-0000-000018000000}"/>
    <cellStyle name="Komma 2 2 3 3 4 3 2 2" xfId="7530" xr:uid="{00000000-0005-0000-0000-000018000000}"/>
    <cellStyle name="Komma 2 2 3 3 4 3 3" xfId="5466" xr:uid="{00000000-0005-0000-0000-000018000000}"/>
    <cellStyle name="Komma 2 2 3 3 4 4" xfId="2370" xr:uid="{00000000-0005-0000-0000-000018000000}"/>
    <cellStyle name="Komma 2 2 3 3 4 4 2" xfId="6498" xr:uid="{00000000-0005-0000-0000-000018000000}"/>
    <cellStyle name="Komma 2 2 3 3 4 5" xfId="4434" xr:uid="{00000000-0005-0000-0000-000018000000}"/>
    <cellStyle name="Komma 2 2 3 3 5" xfId="564" xr:uid="{00000000-0005-0000-0000-000018000000}"/>
    <cellStyle name="Komma 2 2 3 3 5 2" xfId="1596" xr:uid="{00000000-0005-0000-0000-000018000000}"/>
    <cellStyle name="Komma 2 2 3 3 5 2 2" xfId="3660" xr:uid="{00000000-0005-0000-0000-000018000000}"/>
    <cellStyle name="Komma 2 2 3 3 5 2 2 2" xfId="7788" xr:uid="{00000000-0005-0000-0000-000018000000}"/>
    <cellStyle name="Komma 2 2 3 3 5 2 3" xfId="5724" xr:uid="{00000000-0005-0000-0000-000018000000}"/>
    <cellStyle name="Komma 2 2 3 3 5 3" xfId="2628" xr:uid="{00000000-0005-0000-0000-000018000000}"/>
    <cellStyle name="Komma 2 2 3 3 5 3 2" xfId="6756" xr:uid="{00000000-0005-0000-0000-000018000000}"/>
    <cellStyle name="Komma 2 2 3 3 5 4" xfId="4692" xr:uid="{00000000-0005-0000-0000-000018000000}"/>
    <cellStyle name="Komma 2 2 3 3 6" xfId="1080" xr:uid="{00000000-0005-0000-0000-000018000000}"/>
    <cellStyle name="Komma 2 2 3 3 6 2" xfId="3144" xr:uid="{00000000-0005-0000-0000-000018000000}"/>
    <cellStyle name="Komma 2 2 3 3 6 2 2" xfId="7272" xr:uid="{00000000-0005-0000-0000-000018000000}"/>
    <cellStyle name="Komma 2 2 3 3 6 3" xfId="5208" xr:uid="{00000000-0005-0000-0000-000018000000}"/>
    <cellStyle name="Komma 2 2 3 3 7" xfId="2112" xr:uid="{00000000-0005-0000-0000-000018000000}"/>
    <cellStyle name="Komma 2 2 3 3 7 2" xfId="6240" xr:uid="{00000000-0005-0000-0000-000018000000}"/>
    <cellStyle name="Komma 2 2 3 3 8" xfId="4176" xr:uid="{00000000-0005-0000-0000-000018000000}"/>
    <cellStyle name="Komma 2 2 3 4" xfId="80" xr:uid="{00000000-0005-0000-0000-00001A000000}"/>
    <cellStyle name="Komma 2 2 3 4 2" xfId="209" xr:uid="{00000000-0005-0000-0000-00001A000000}"/>
    <cellStyle name="Komma 2 2 3 4 2 2" xfId="467" xr:uid="{00000000-0005-0000-0000-00001A000000}"/>
    <cellStyle name="Komma 2 2 3 4 2 2 2" xfId="983" xr:uid="{00000000-0005-0000-0000-00001A000000}"/>
    <cellStyle name="Komma 2 2 3 4 2 2 2 2" xfId="2015" xr:uid="{00000000-0005-0000-0000-00001A000000}"/>
    <cellStyle name="Komma 2 2 3 4 2 2 2 2 2" xfId="4079" xr:uid="{00000000-0005-0000-0000-00001A000000}"/>
    <cellStyle name="Komma 2 2 3 4 2 2 2 2 2 2" xfId="8207" xr:uid="{00000000-0005-0000-0000-00001A000000}"/>
    <cellStyle name="Komma 2 2 3 4 2 2 2 2 3" xfId="6143" xr:uid="{00000000-0005-0000-0000-00001A000000}"/>
    <cellStyle name="Komma 2 2 3 4 2 2 2 3" xfId="3047" xr:uid="{00000000-0005-0000-0000-00001A000000}"/>
    <cellStyle name="Komma 2 2 3 4 2 2 2 3 2" xfId="7175" xr:uid="{00000000-0005-0000-0000-00001A000000}"/>
    <cellStyle name="Komma 2 2 3 4 2 2 2 4" xfId="5111" xr:uid="{00000000-0005-0000-0000-00001A000000}"/>
    <cellStyle name="Komma 2 2 3 4 2 2 3" xfId="1499" xr:uid="{00000000-0005-0000-0000-00001A000000}"/>
    <cellStyle name="Komma 2 2 3 4 2 2 3 2" xfId="3563" xr:uid="{00000000-0005-0000-0000-00001A000000}"/>
    <cellStyle name="Komma 2 2 3 4 2 2 3 2 2" xfId="7691" xr:uid="{00000000-0005-0000-0000-00001A000000}"/>
    <cellStyle name="Komma 2 2 3 4 2 2 3 3" xfId="5627" xr:uid="{00000000-0005-0000-0000-00001A000000}"/>
    <cellStyle name="Komma 2 2 3 4 2 2 4" xfId="2531" xr:uid="{00000000-0005-0000-0000-00001A000000}"/>
    <cellStyle name="Komma 2 2 3 4 2 2 4 2" xfId="6659" xr:uid="{00000000-0005-0000-0000-00001A000000}"/>
    <cellStyle name="Komma 2 2 3 4 2 2 5" xfId="4595" xr:uid="{00000000-0005-0000-0000-00001A000000}"/>
    <cellStyle name="Komma 2 2 3 4 2 3" xfId="725" xr:uid="{00000000-0005-0000-0000-00001A000000}"/>
    <cellStyle name="Komma 2 2 3 4 2 3 2" xfId="1757" xr:uid="{00000000-0005-0000-0000-00001A000000}"/>
    <cellStyle name="Komma 2 2 3 4 2 3 2 2" xfId="3821" xr:uid="{00000000-0005-0000-0000-00001A000000}"/>
    <cellStyle name="Komma 2 2 3 4 2 3 2 2 2" xfId="7949" xr:uid="{00000000-0005-0000-0000-00001A000000}"/>
    <cellStyle name="Komma 2 2 3 4 2 3 2 3" xfId="5885" xr:uid="{00000000-0005-0000-0000-00001A000000}"/>
    <cellStyle name="Komma 2 2 3 4 2 3 3" xfId="2789" xr:uid="{00000000-0005-0000-0000-00001A000000}"/>
    <cellStyle name="Komma 2 2 3 4 2 3 3 2" xfId="6917" xr:uid="{00000000-0005-0000-0000-00001A000000}"/>
    <cellStyle name="Komma 2 2 3 4 2 3 4" xfId="4853" xr:uid="{00000000-0005-0000-0000-00001A000000}"/>
    <cellStyle name="Komma 2 2 3 4 2 4" xfId="1241" xr:uid="{00000000-0005-0000-0000-00001A000000}"/>
    <cellStyle name="Komma 2 2 3 4 2 4 2" xfId="3305" xr:uid="{00000000-0005-0000-0000-00001A000000}"/>
    <cellStyle name="Komma 2 2 3 4 2 4 2 2" xfId="7433" xr:uid="{00000000-0005-0000-0000-00001A000000}"/>
    <cellStyle name="Komma 2 2 3 4 2 4 3" xfId="5369" xr:uid="{00000000-0005-0000-0000-00001A000000}"/>
    <cellStyle name="Komma 2 2 3 4 2 5" xfId="2273" xr:uid="{00000000-0005-0000-0000-00001A000000}"/>
    <cellStyle name="Komma 2 2 3 4 2 5 2" xfId="6401" xr:uid="{00000000-0005-0000-0000-00001A000000}"/>
    <cellStyle name="Komma 2 2 3 4 2 6" xfId="4337" xr:uid="{00000000-0005-0000-0000-00001A000000}"/>
    <cellStyle name="Komma 2 2 3 4 3" xfId="338" xr:uid="{00000000-0005-0000-0000-00001A000000}"/>
    <cellStyle name="Komma 2 2 3 4 3 2" xfId="854" xr:uid="{00000000-0005-0000-0000-00001A000000}"/>
    <cellStyle name="Komma 2 2 3 4 3 2 2" xfId="1886" xr:uid="{00000000-0005-0000-0000-00001A000000}"/>
    <cellStyle name="Komma 2 2 3 4 3 2 2 2" xfId="3950" xr:uid="{00000000-0005-0000-0000-00001A000000}"/>
    <cellStyle name="Komma 2 2 3 4 3 2 2 2 2" xfId="8078" xr:uid="{00000000-0005-0000-0000-00001A000000}"/>
    <cellStyle name="Komma 2 2 3 4 3 2 2 3" xfId="6014" xr:uid="{00000000-0005-0000-0000-00001A000000}"/>
    <cellStyle name="Komma 2 2 3 4 3 2 3" xfId="2918" xr:uid="{00000000-0005-0000-0000-00001A000000}"/>
    <cellStyle name="Komma 2 2 3 4 3 2 3 2" xfId="7046" xr:uid="{00000000-0005-0000-0000-00001A000000}"/>
    <cellStyle name="Komma 2 2 3 4 3 2 4" xfId="4982" xr:uid="{00000000-0005-0000-0000-00001A000000}"/>
    <cellStyle name="Komma 2 2 3 4 3 3" xfId="1370" xr:uid="{00000000-0005-0000-0000-00001A000000}"/>
    <cellStyle name="Komma 2 2 3 4 3 3 2" xfId="3434" xr:uid="{00000000-0005-0000-0000-00001A000000}"/>
    <cellStyle name="Komma 2 2 3 4 3 3 2 2" xfId="7562" xr:uid="{00000000-0005-0000-0000-00001A000000}"/>
    <cellStyle name="Komma 2 2 3 4 3 3 3" xfId="5498" xr:uid="{00000000-0005-0000-0000-00001A000000}"/>
    <cellStyle name="Komma 2 2 3 4 3 4" xfId="2402" xr:uid="{00000000-0005-0000-0000-00001A000000}"/>
    <cellStyle name="Komma 2 2 3 4 3 4 2" xfId="6530" xr:uid="{00000000-0005-0000-0000-00001A000000}"/>
    <cellStyle name="Komma 2 2 3 4 3 5" xfId="4466" xr:uid="{00000000-0005-0000-0000-00001A000000}"/>
    <cellStyle name="Komma 2 2 3 4 4" xfId="596" xr:uid="{00000000-0005-0000-0000-00001A000000}"/>
    <cellStyle name="Komma 2 2 3 4 4 2" xfId="1628" xr:uid="{00000000-0005-0000-0000-00001A000000}"/>
    <cellStyle name="Komma 2 2 3 4 4 2 2" xfId="3692" xr:uid="{00000000-0005-0000-0000-00001A000000}"/>
    <cellStyle name="Komma 2 2 3 4 4 2 2 2" xfId="7820" xr:uid="{00000000-0005-0000-0000-00001A000000}"/>
    <cellStyle name="Komma 2 2 3 4 4 2 3" xfId="5756" xr:uid="{00000000-0005-0000-0000-00001A000000}"/>
    <cellStyle name="Komma 2 2 3 4 4 3" xfId="2660" xr:uid="{00000000-0005-0000-0000-00001A000000}"/>
    <cellStyle name="Komma 2 2 3 4 4 3 2" xfId="6788" xr:uid="{00000000-0005-0000-0000-00001A000000}"/>
    <cellStyle name="Komma 2 2 3 4 4 4" xfId="4724" xr:uid="{00000000-0005-0000-0000-00001A000000}"/>
    <cellStyle name="Komma 2 2 3 4 5" xfId="1112" xr:uid="{00000000-0005-0000-0000-00001A000000}"/>
    <cellStyle name="Komma 2 2 3 4 5 2" xfId="3176" xr:uid="{00000000-0005-0000-0000-00001A000000}"/>
    <cellStyle name="Komma 2 2 3 4 5 2 2" xfId="7304" xr:uid="{00000000-0005-0000-0000-00001A000000}"/>
    <cellStyle name="Komma 2 2 3 4 5 3" xfId="5240" xr:uid="{00000000-0005-0000-0000-00001A000000}"/>
    <cellStyle name="Komma 2 2 3 4 6" xfId="2144" xr:uid="{00000000-0005-0000-0000-00001A000000}"/>
    <cellStyle name="Komma 2 2 3 4 6 2" xfId="6272" xr:uid="{00000000-0005-0000-0000-00001A000000}"/>
    <cellStyle name="Komma 2 2 3 4 7" xfId="4208" xr:uid="{00000000-0005-0000-0000-00001A000000}"/>
    <cellStyle name="Komma 2 2 3 5" xfId="146" xr:uid="{00000000-0005-0000-0000-000013000000}"/>
    <cellStyle name="Komma 2 2 3 5 2" xfId="404" xr:uid="{00000000-0005-0000-0000-000013000000}"/>
    <cellStyle name="Komma 2 2 3 5 2 2" xfId="920" xr:uid="{00000000-0005-0000-0000-000013000000}"/>
    <cellStyle name="Komma 2 2 3 5 2 2 2" xfId="1952" xr:uid="{00000000-0005-0000-0000-000013000000}"/>
    <cellStyle name="Komma 2 2 3 5 2 2 2 2" xfId="4016" xr:uid="{00000000-0005-0000-0000-000013000000}"/>
    <cellStyle name="Komma 2 2 3 5 2 2 2 2 2" xfId="8144" xr:uid="{00000000-0005-0000-0000-000013000000}"/>
    <cellStyle name="Komma 2 2 3 5 2 2 2 3" xfId="6080" xr:uid="{00000000-0005-0000-0000-000013000000}"/>
    <cellStyle name="Komma 2 2 3 5 2 2 3" xfId="2984" xr:uid="{00000000-0005-0000-0000-000013000000}"/>
    <cellStyle name="Komma 2 2 3 5 2 2 3 2" xfId="7112" xr:uid="{00000000-0005-0000-0000-000013000000}"/>
    <cellStyle name="Komma 2 2 3 5 2 2 4" xfId="5048" xr:uid="{00000000-0005-0000-0000-000013000000}"/>
    <cellStyle name="Komma 2 2 3 5 2 3" xfId="1436" xr:uid="{00000000-0005-0000-0000-000013000000}"/>
    <cellStyle name="Komma 2 2 3 5 2 3 2" xfId="3500" xr:uid="{00000000-0005-0000-0000-000013000000}"/>
    <cellStyle name="Komma 2 2 3 5 2 3 2 2" xfId="7628" xr:uid="{00000000-0005-0000-0000-000013000000}"/>
    <cellStyle name="Komma 2 2 3 5 2 3 3" xfId="5564" xr:uid="{00000000-0005-0000-0000-000013000000}"/>
    <cellStyle name="Komma 2 2 3 5 2 4" xfId="2468" xr:uid="{00000000-0005-0000-0000-000013000000}"/>
    <cellStyle name="Komma 2 2 3 5 2 4 2" xfId="6596" xr:uid="{00000000-0005-0000-0000-000013000000}"/>
    <cellStyle name="Komma 2 2 3 5 2 5" xfId="4532" xr:uid="{00000000-0005-0000-0000-000013000000}"/>
    <cellStyle name="Komma 2 2 3 5 3" xfId="662" xr:uid="{00000000-0005-0000-0000-000013000000}"/>
    <cellStyle name="Komma 2 2 3 5 3 2" xfId="1694" xr:uid="{00000000-0005-0000-0000-000013000000}"/>
    <cellStyle name="Komma 2 2 3 5 3 2 2" xfId="3758" xr:uid="{00000000-0005-0000-0000-000013000000}"/>
    <cellStyle name="Komma 2 2 3 5 3 2 2 2" xfId="7886" xr:uid="{00000000-0005-0000-0000-000013000000}"/>
    <cellStyle name="Komma 2 2 3 5 3 2 3" xfId="5822" xr:uid="{00000000-0005-0000-0000-000013000000}"/>
    <cellStyle name="Komma 2 2 3 5 3 3" xfId="2726" xr:uid="{00000000-0005-0000-0000-000013000000}"/>
    <cellStyle name="Komma 2 2 3 5 3 3 2" xfId="6854" xr:uid="{00000000-0005-0000-0000-000013000000}"/>
    <cellStyle name="Komma 2 2 3 5 3 4" xfId="4790" xr:uid="{00000000-0005-0000-0000-000013000000}"/>
    <cellStyle name="Komma 2 2 3 5 4" xfId="1178" xr:uid="{00000000-0005-0000-0000-000013000000}"/>
    <cellStyle name="Komma 2 2 3 5 4 2" xfId="3242" xr:uid="{00000000-0005-0000-0000-000013000000}"/>
    <cellStyle name="Komma 2 2 3 5 4 2 2" xfId="7370" xr:uid="{00000000-0005-0000-0000-000013000000}"/>
    <cellStyle name="Komma 2 2 3 5 4 3" xfId="5306" xr:uid="{00000000-0005-0000-0000-000013000000}"/>
    <cellStyle name="Komma 2 2 3 5 5" xfId="2210" xr:uid="{00000000-0005-0000-0000-000013000000}"/>
    <cellStyle name="Komma 2 2 3 5 5 2" xfId="6338" xr:uid="{00000000-0005-0000-0000-000013000000}"/>
    <cellStyle name="Komma 2 2 3 5 6" xfId="4274" xr:uid="{00000000-0005-0000-0000-000013000000}"/>
    <cellStyle name="Komma 2 2 3 6" xfId="275" xr:uid="{00000000-0005-0000-0000-000013000000}"/>
    <cellStyle name="Komma 2 2 3 6 2" xfId="791" xr:uid="{00000000-0005-0000-0000-000013000000}"/>
    <cellStyle name="Komma 2 2 3 6 2 2" xfId="1823" xr:uid="{00000000-0005-0000-0000-000013000000}"/>
    <cellStyle name="Komma 2 2 3 6 2 2 2" xfId="3887" xr:uid="{00000000-0005-0000-0000-000013000000}"/>
    <cellStyle name="Komma 2 2 3 6 2 2 2 2" xfId="8015" xr:uid="{00000000-0005-0000-0000-000013000000}"/>
    <cellStyle name="Komma 2 2 3 6 2 2 3" xfId="5951" xr:uid="{00000000-0005-0000-0000-000013000000}"/>
    <cellStyle name="Komma 2 2 3 6 2 3" xfId="2855" xr:uid="{00000000-0005-0000-0000-000013000000}"/>
    <cellStyle name="Komma 2 2 3 6 2 3 2" xfId="6983" xr:uid="{00000000-0005-0000-0000-000013000000}"/>
    <cellStyle name="Komma 2 2 3 6 2 4" xfId="4919" xr:uid="{00000000-0005-0000-0000-000013000000}"/>
    <cellStyle name="Komma 2 2 3 6 3" xfId="1307" xr:uid="{00000000-0005-0000-0000-000013000000}"/>
    <cellStyle name="Komma 2 2 3 6 3 2" xfId="3371" xr:uid="{00000000-0005-0000-0000-000013000000}"/>
    <cellStyle name="Komma 2 2 3 6 3 2 2" xfId="7499" xr:uid="{00000000-0005-0000-0000-000013000000}"/>
    <cellStyle name="Komma 2 2 3 6 3 3" xfId="5435" xr:uid="{00000000-0005-0000-0000-000013000000}"/>
    <cellStyle name="Komma 2 2 3 6 4" xfId="2339" xr:uid="{00000000-0005-0000-0000-000013000000}"/>
    <cellStyle name="Komma 2 2 3 6 4 2" xfId="6467" xr:uid="{00000000-0005-0000-0000-000013000000}"/>
    <cellStyle name="Komma 2 2 3 6 5" xfId="4403" xr:uid="{00000000-0005-0000-0000-000013000000}"/>
    <cellStyle name="Komma 2 2 3 7" xfId="533" xr:uid="{00000000-0005-0000-0000-000013000000}"/>
    <cellStyle name="Komma 2 2 3 7 2" xfId="1565" xr:uid="{00000000-0005-0000-0000-000013000000}"/>
    <cellStyle name="Komma 2 2 3 7 2 2" xfId="3629" xr:uid="{00000000-0005-0000-0000-000013000000}"/>
    <cellStyle name="Komma 2 2 3 7 2 2 2" xfId="7757" xr:uid="{00000000-0005-0000-0000-000013000000}"/>
    <cellStyle name="Komma 2 2 3 7 2 3" xfId="5693" xr:uid="{00000000-0005-0000-0000-000013000000}"/>
    <cellStyle name="Komma 2 2 3 7 3" xfId="2597" xr:uid="{00000000-0005-0000-0000-000013000000}"/>
    <cellStyle name="Komma 2 2 3 7 3 2" xfId="6725" xr:uid="{00000000-0005-0000-0000-000013000000}"/>
    <cellStyle name="Komma 2 2 3 7 4" xfId="4661" xr:uid="{00000000-0005-0000-0000-000013000000}"/>
    <cellStyle name="Komma 2 2 3 8" xfId="1049" xr:uid="{00000000-0005-0000-0000-000013000000}"/>
    <cellStyle name="Komma 2 2 3 8 2" xfId="3113" xr:uid="{00000000-0005-0000-0000-000013000000}"/>
    <cellStyle name="Komma 2 2 3 8 2 2" xfId="7241" xr:uid="{00000000-0005-0000-0000-000013000000}"/>
    <cellStyle name="Komma 2 2 3 8 3" xfId="5177" xr:uid="{00000000-0005-0000-0000-000013000000}"/>
    <cellStyle name="Komma 2 2 3 9" xfId="2081" xr:uid="{00000000-0005-0000-0000-000013000000}"/>
    <cellStyle name="Komma 2 2 3 9 2" xfId="6209" xr:uid="{00000000-0005-0000-0000-000013000000}"/>
    <cellStyle name="Komma 2 2 4" xfId="24" xr:uid="{00000000-0005-0000-0000-00001B000000}"/>
    <cellStyle name="Komma 2 2 4 2" xfId="56" xr:uid="{00000000-0005-0000-0000-00001C000000}"/>
    <cellStyle name="Komma 2 2 4 2 2" xfId="120" xr:uid="{00000000-0005-0000-0000-00001D000000}"/>
    <cellStyle name="Komma 2 2 4 2 2 2" xfId="249" xr:uid="{00000000-0005-0000-0000-00001D000000}"/>
    <cellStyle name="Komma 2 2 4 2 2 2 2" xfId="507" xr:uid="{00000000-0005-0000-0000-00001D000000}"/>
    <cellStyle name="Komma 2 2 4 2 2 2 2 2" xfId="1023" xr:uid="{00000000-0005-0000-0000-00001D000000}"/>
    <cellStyle name="Komma 2 2 4 2 2 2 2 2 2" xfId="2055" xr:uid="{00000000-0005-0000-0000-00001D000000}"/>
    <cellStyle name="Komma 2 2 4 2 2 2 2 2 2 2" xfId="4119" xr:uid="{00000000-0005-0000-0000-00001D000000}"/>
    <cellStyle name="Komma 2 2 4 2 2 2 2 2 2 2 2" xfId="8247" xr:uid="{00000000-0005-0000-0000-00001D000000}"/>
    <cellStyle name="Komma 2 2 4 2 2 2 2 2 2 3" xfId="6183" xr:uid="{00000000-0005-0000-0000-00001D000000}"/>
    <cellStyle name="Komma 2 2 4 2 2 2 2 2 3" xfId="3087" xr:uid="{00000000-0005-0000-0000-00001D000000}"/>
    <cellStyle name="Komma 2 2 4 2 2 2 2 2 3 2" xfId="7215" xr:uid="{00000000-0005-0000-0000-00001D000000}"/>
    <cellStyle name="Komma 2 2 4 2 2 2 2 2 4" xfId="5151" xr:uid="{00000000-0005-0000-0000-00001D000000}"/>
    <cellStyle name="Komma 2 2 4 2 2 2 2 3" xfId="1539" xr:uid="{00000000-0005-0000-0000-00001D000000}"/>
    <cellStyle name="Komma 2 2 4 2 2 2 2 3 2" xfId="3603" xr:uid="{00000000-0005-0000-0000-00001D000000}"/>
    <cellStyle name="Komma 2 2 4 2 2 2 2 3 2 2" xfId="7731" xr:uid="{00000000-0005-0000-0000-00001D000000}"/>
    <cellStyle name="Komma 2 2 4 2 2 2 2 3 3" xfId="5667" xr:uid="{00000000-0005-0000-0000-00001D000000}"/>
    <cellStyle name="Komma 2 2 4 2 2 2 2 4" xfId="2571" xr:uid="{00000000-0005-0000-0000-00001D000000}"/>
    <cellStyle name="Komma 2 2 4 2 2 2 2 4 2" xfId="6699" xr:uid="{00000000-0005-0000-0000-00001D000000}"/>
    <cellStyle name="Komma 2 2 4 2 2 2 2 5" xfId="4635" xr:uid="{00000000-0005-0000-0000-00001D000000}"/>
    <cellStyle name="Komma 2 2 4 2 2 2 3" xfId="765" xr:uid="{00000000-0005-0000-0000-00001D000000}"/>
    <cellStyle name="Komma 2 2 4 2 2 2 3 2" xfId="1797" xr:uid="{00000000-0005-0000-0000-00001D000000}"/>
    <cellStyle name="Komma 2 2 4 2 2 2 3 2 2" xfId="3861" xr:uid="{00000000-0005-0000-0000-00001D000000}"/>
    <cellStyle name="Komma 2 2 4 2 2 2 3 2 2 2" xfId="7989" xr:uid="{00000000-0005-0000-0000-00001D000000}"/>
    <cellStyle name="Komma 2 2 4 2 2 2 3 2 3" xfId="5925" xr:uid="{00000000-0005-0000-0000-00001D000000}"/>
    <cellStyle name="Komma 2 2 4 2 2 2 3 3" xfId="2829" xr:uid="{00000000-0005-0000-0000-00001D000000}"/>
    <cellStyle name="Komma 2 2 4 2 2 2 3 3 2" xfId="6957" xr:uid="{00000000-0005-0000-0000-00001D000000}"/>
    <cellStyle name="Komma 2 2 4 2 2 2 3 4" xfId="4893" xr:uid="{00000000-0005-0000-0000-00001D000000}"/>
    <cellStyle name="Komma 2 2 4 2 2 2 4" xfId="1281" xr:uid="{00000000-0005-0000-0000-00001D000000}"/>
    <cellStyle name="Komma 2 2 4 2 2 2 4 2" xfId="3345" xr:uid="{00000000-0005-0000-0000-00001D000000}"/>
    <cellStyle name="Komma 2 2 4 2 2 2 4 2 2" xfId="7473" xr:uid="{00000000-0005-0000-0000-00001D000000}"/>
    <cellStyle name="Komma 2 2 4 2 2 2 4 3" xfId="5409" xr:uid="{00000000-0005-0000-0000-00001D000000}"/>
    <cellStyle name="Komma 2 2 4 2 2 2 5" xfId="2313" xr:uid="{00000000-0005-0000-0000-00001D000000}"/>
    <cellStyle name="Komma 2 2 4 2 2 2 5 2" xfId="6441" xr:uid="{00000000-0005-0000-0000-00001D000000}"/>
    <cellStyle name="Komma 2 2 4 2 2 2 6" xfId="4377" xr:uid="{00000000-0005-0000-0000-00001D000000}"/>
    <cellStyle name="Komma 2 2 4 2 2 3" xfId="378" xr:uid="{00000000-0005-0000-0000-00001D000000}"/>
    <cellStyle name="Komma 2 2 4 2 2 3 2" xfId="894" xr:uid="{00000000-0005-0000-0000-00001D000000}"/>
    <cellStyle name="Komma 2 2 4 2 2 3 2 2" xfId="1926" xr:uid="{00000000-0005-0000-0000-00001D000000}"/>
    <cellStyle name="Komma 2 2 4 2 2 3 2 2 2" xfId="3990" xr:uid="{00000000-0005-0000-0000-00001D000000}"/>
    <cellStyle name="Komma 2 2 4 2 2 3 2 2 2 2" xfId="8118" xr:uid="{00000000-0005-0000-0000-00001D000000}"/>
    <cellStyle name="Komma 2 2 4 2 2 3 2 2 3" xfId="6054" xr:uid="{00000000-0005-0000-0000-00001D000000}"/>
    <cellStyle name="Komma 2 2 4 2 2 3 2 3" xfId="2958" xr:uid="{00000000-0005-0000-0000-00001D000000}"/>
    <cellStyle name="Komma 2 2 4 2 2 3 2 3 2" xfId="7086" xr:uid="{00000000-0005-0000-0000-00001D000000}"/>
    <cellStyle name="Komma 2 2 4 2 2 3 2 4" xfId="5022" xr:uid="{00000000-0005-0000-0000-00001D000000}"/>
    <cellStyle name="Komma 2 2 4 2 2 3 3" xfId="1410" xr:uid="{00000000-0005-0000-0000-00001D000000}"/>
    <cellStyle name="Komma 2 2 4 2 2 3 3 2" xfId="3474" xr:uid="{00000000-0005-0000-0000-00001D000000}"/>
    <cellStyle name="Komma 2 2 4 2 2 3 3 2 2" xfId="7602" xr:uid="{00000000-0005-0000-0000-00001D000000}"/>
    <cellStyle name="Komma 2 2 4 2 2 3 3 3" xfId="5538" xr:uid="{00000000-0005-0000-0000-00001D000000}"/>
    <cellStyle name="Komma 2 2 4 2 2 3 4" xfId="2442" xr:uid="{00000000-0005-0000-0000-00001D000000}"/>
    <cellStyle name="Komma 2 2 4 2 2 3 4 2" xfId="6570" xr:uid="{00000000-0005-0000-0000-00001D000000}"/>
    <cellStyle name="Komma 2 2 4 2 2 3 5" xfId="4506" xr:uid="{00000000-0005-0000-0000-00001D000000}"/>
    <cellStyle name="Komma 2 2 4 2 2 4" xfId="636" xr:uid="{00000000-0005-0000-0000-00001D000000}"/>
    <cellStyle name="Komma 2 2 4 2 2 4 2" xfId="1668" xr:uid="{00000000-0005-0000-0000-00001D000000}"/>
    <cellStyle name="Komma 2 2 4 2 2 4 2 2" xfId="3732" xr:uid="{00000000-0005-0000-0000-00001D000000}"/>
    <cellStyle name="Komma 2 2 4 2 2 4 2 2 2" xfId="7860" xr:uid="{00000000-0005-0000-0000-00001D000000}"/>
    <cellStyle name="Komma 2 2 4 2 2 4 2 3" xfId="5796" xr:uid="{00000000-0005-0000-0000-00001D000000}"/>
    <cellStyle name="Komma 2 2 4 2 2 4 3" xfId="2700" xr:uid="{00000000-0005-0000-0000-00001D000000}"/>
    <cellStyle name="Komma 2 2 4 2 2 4 3 2" xfId="6828" xr:uid="{00000000-0005-0000-0000-00001D000000}"/>
    <cellStyle name="Komma 2 2 4 2 2 4 4" xfId="4764" xr:uid="{00000000-0005-0000-0000-00001D000000}"/>
    <cellStyle name="Komma 2 2 4 2 2 5" xfId="1152" xr:uid="{00000000-0005-0000-0000-00001D000000}"/>
    <cellStyle name="Komma 2 2 4 2 2 5 2" xfId="3216" xr:uid="{00000000-0005-0000-0000-00001D000000}"/>
    <cellStyle name="Komma 2 2 4 2 2 5 2 2" xfId="7344" xr:uid="{00000000-0005-0000-0000-00001D000000}"/>
    <cellStyle name="Komma 2 2 4 2 2 5 3" xfId="5280" xr:uid="{00000000-0005-0000-0000-00001D000000}"/>
    <cellStyle name="Komma 2 2 4 2 2 6" xfId="2184" xr:uid="{00000000-0005-0000-0000-00001D000000}"/>
    <cellStyle name="Komma 2 2 4 2 2 6 2" xfId="6312" xr:uid="{00000000-0005-0000-0000-00001D000000}"/>
    <cellStyle name="Komma 2 2 4 2 2 7" xfId="4248" xr:uid="{00000000-0005-0000-0000-00001D000000}"/>
    <cellStyle name="Komma 2 2 4 2 3" xfId="185" xr:uid="{00000000-0005-0000-0000-00001C000000}"/>
    <cellStyle name="Komma 2 2 4 2 3 2" xfId="443" xr:uid="{00000000-0005-0000-0000-00001C000000}"/>
    <cellStyle name="Komma 2 2 4 2 3 2 2" xfId="959" xr:uid="{00000000-0005-0000-0000-00001C000000}"/>
    <cellStyle name="Komma 2 2 4 2 3 2 2 2" xfId="1991" xr:uid="{00000000-0005-0000-0000-00001C000000}"/>
    <cellStyle name="Komma 2 2 4 2 3 2 2 2 2" xfId="4055" xr:uid="{00000000-0005-0000-0000-00001C000000}"/>
    <cellStyle name="Komma 2 2 4 2 3 2 2 2 2 2" xfId="8183" xr:uid="{00000000-0005-0000-0000-00001C000000}"/>
    <cellStyle name="Komma 2 2 4 2 3 2 2 2 3" xfId="6119" xr:uid="{00000000-0005-0000-0000-00001C000000}"/>
    <cellStyle name="Komma 2 2 4 2 3 2 2 3" xfId="3023" xr:uid="{00000000-0005-0000-0000-00001C000000}"/>
    <cellStyle name="Komma 2 2 4 2 3 2 2 3 2" xfId="7151" xr:uid="{00000000-0005-0000-0000-00001C000000}"/>
    <cellStyle name="Komma 2 2 4 2 3 2 2 4" xfId="5087" xr:uid="{00000000-0005-0000-0000-00001C000000}"/>
    <cellStyle name="Komma 2 2 4 2 3 2 3" xfId="1475" xr:uid="{00000000-0005-0000-0000-00001C000000}"/>
    <cellStyle name="Komma 2 2 4 2 3 2 3 2" xfId="3539" xr:uid="{00000000-0005-0000-0000-00001C000000}"/>
    <cellStyle name="Komma 2 2 4 2 3 2 3 2 2" xfId="7667" xr:uid="{00000000-0005-0000-0000-00001C000000}"/>
    <cellStyle name="Komma 2 2 4 2 3 2 3 3" xfId="5603" xr:uid="{00000000-0005-0000-0000-00001C000000}"/>
    <cellStyle name="Komma 2 2 4 2 3 2 4" xfId="2507" xr:uid="{00000000-0005-0000-0000-00001C000000}"/>
    <cellStyle name="Komma 2 2 4 2 3 2 4 2" xfId="6635" xr:uid="{00000000-0005-0000-0000-00001C000000}"/>
    <cellStyle name="Komma 2 2 4 2 3 2 5" xfId="4571" xr:uid="{00000000-0005-0000-0000-00001C000000}"/>
    <cellStyle name="Komma 2 2 4 2 3 3" xfId="701" xr:uid="{00000000-0005-0000-0000-00001C000000}"/>
    <cellStyle name="Komma 2 2 4 2 3 3 2" xfId="1733" xr:uid="{00000000-0005-0000-0000-00001C000000}"/>
    <cellStyle name="Komma 2 2 4 2 3 3 2 2" xfId="3797" xr:uid="{00000000-0005-0000-0000-00001C000000}"/>
    <cellStyle name="Komma 2 2 4 2 3 3 2 2 2" xfId="7925" xr:uid="{00000000-0005-0000-0000-00001C000000}"/>
    <cellStyle name="Komma 2 2 4 2 3 3 2 3" xfId="5861" xr:uid="{00000000-0005-0000-0000-00001C000000}"/>
    <cellStyle name="Komma 2 2 4 2 3 3 3" xfId="2765" xr:uid="{00000000-0005-0000-0000-00001C000000}"/>
    <cellStyle name="Komma 2 2 4 2 3 3 3 2" xfId="6893" xr:uid="{00000000-0005-0000-0000-00001C000000}"/>
    <cellStyle name="Komma 2 2 4 2 3 3 4" xfId="4829" xr:uid="{00000000-0005-0000-0000-00001C000000}"/>
    <cellStyle name="Komma 2 2 4 2 3 4" xfId="1217" xr:uid="{00000000-0005-0000-0000-00001C000000}"/>
    <cellStyle name="Komma 2 2 4 2 3 4 2" xfId="3281" xr:uid="{00000000-0005-0000-0000-00001C000000}"/>
    <cellStyle name="Komma 2 2 4 2 3 4 2 2" xfId="7409" xr:uid="{00000000-0005-0000-0000-00001C000000}"/>
    <cellStyle name="Komma 2 2 4 2 3 4 3" xfId="5345" xr:uid="{00000000-0005-0000-0000-00001C000000}"/>
    <cellStyle name="Komma 2 2 4 2 3 5" xfId="2249" xr:uid="{00000000-0005-0000-0000-00001C000000}"/>
    <cellStyle name="Komma 2 2 4 2 3 5 2" xfId="6377" xr:uid="{00000000-0005-0000-0000-00001C000000}"/>
    <cellStyle name="Komma 2 2 4 2 3 6" xfId="4313" xr:uid="{00000000-0005-0000-0000-00001C000000}"/>
    <cellStyle name="Komma 2 2 4 2 4" xfId="314" xr:uid="{00000000-0005-0000-0000-00001C000000}"/>
    <cellStyle name="Komma 2 2 4 2 4 2" xfId="830" xr:uid="{00000000-0005-0000-0000-00001C000000}"/>
    <cellStyle name="Komma 2 2 4 2 4 2 2" xfId="1862" xr:uid="{00000000-0005-0000-0000-00001C000000}"/>
    <cellStyle name="Komma 2 2 4 2 4 2 2 2" xfId="3926" xr:uid="{00000000-0005-0000-0000-00001C000000}"/>
    <cellStyle name="Komma 2 2 4 2 4 2 2 2 2" xfId="8054" xr:uid="{00000000-0005-0000-0000-00001C000000}"/>
    <cellStyle name="Komma 2 2 4 2 4 2 2 3" xfId="5990" xr:uid="{00000000-0005-0000-0000-00001C000000}"/>
    <cellStyle name="Komma 2 2 4 2 4 2 3" xfId="2894" xr:uid="{00000000-0005-0000-0000-00001C000000}"/>
    <cellStyle name="Komma 2 2 4 2 4 2 3 2" xfId="7022" xr:uid="{00000000-0005-0000-0000-00001C000000}"/>
    <cellStyle name="Komma 2 2 4 2 4 2 4" xfId="4958" xr:uid="{00000000-0005-0000-0000-00001C000000}"/>
    <cellStyle name="Komma 2 2 4 2 4 3" xfId="1346" xr:uid="{00000000-0005-0000-0000-00001C000000}"/>
    <cellStyle name="Komma 2 2 4 2 4 3 2" xfId="3410" xr:uid="{00000000-0005-0000-0000-00001C000000}"/>
    <cellStyle name="Komma 2 2 4 2 4 3 2 2" xfId="7538" xr:uid="{00000000-0005-0000-0000-00001C000000}"/>
    <cellStyle name="Komma 2 2 4 2 4 3 3" xfId="5474" xr:uid="{00000000-0005-0000-0000-00001C000000}"/>
    <cellStyle name="Komma 2 2 4 2 4 4" xfId="2378" xr:uid="{00000000-0005-0000-0000-00001C000000}"/>
    <cellStyle name="Komma 2 2 4 2 4 4 2" xfId="6506" xr:uid="{00000000-0005-0000-0000-00001C000000}"/>
    <cellStyle name="Komma 2 2 4 2 4 5" xfId="4442" xr:uid="{00000000-0005-0000-0000-00001C000000}"/>
    <cellStyle name="Komma 2 2 4 2 5" xfId="572" xr:uid="{00000000-0005-0000-0000-00001C000000}"/>
    <cellStyle name="Komma 2 2 4 2 5 2" xfId="1604" xr:uid="{00000000-0005-0000-0000-00001C000000}"/>
    <cellStyle name="Komma 2 2 4 2 5 2 2" xfId="3668" xr:uid="{00000000-0005-0000-0000-00001C000000}"/>
    <cellStyle name="Komma 2 2 4 2 5 2 2 2" xfId="7796" xr:uid="{00000000-0005-0000-0000-00001C000000}"/>
    <cellStyle name="Komma 2 2 4 2 5 2 3" xfId="5732" xr:uid="{00000000-0005-0000-0000-00001C000000}"/>
    <cellStyle name="Komma 2 2 4 2 5 3" xfId="2636" xr:uid="{00000000-0005-0000-0000-00001C000000}"/>
    <cellStyle name="Komma 2 2 4 2 5 3 2" xfId="6764" xr:uid="{00000000-0005-0000-0000-00001C000000}"/>
    <cellStyle name="Komma 2 2 4 2 5 4" xfId="4700" xr:uid="{00000000-0005-0000-0000-00001C000000}"/>
    <cellStyle name="Komma 2 2 4 2 6" xfId="1088" xr:uid="{00000000-0005-0000-0000-00001C000000}"/>
    <cellStyle name="Komma 2 2 4 2 6 2" xfId="3152" xr:uid="{00000000-0005-0000-0000-00001C000000}"/>
    <cellStyle name="Komma 2 2 4 2 6 2 2" xfId="7280" xr:uid="{00000000-0005-0000-0000-00001C000000}"/>
    <cellStyle name="Komma 2 2 4 2 6 3" xfId="5216" xr:uid="{00000000-0005-0000-0000-00001C000000}"/>
    <cellStyle name="Komma 2 2 4 2 7" xfId="2120" xr:uid="{00000000-0005-0000-0000-00001C000000}"/>
    <cellStyle name="Komma 2 2 4 2 7 2" xfId="6248" xr:uid="{00000000-0005-0000-0000-00001C000000}"/>
    <cellStyle name="Komma 2 2 4 2 8" xfId="4184" xr:uid="{00000000-0005-0000-0000-00001C000000}"/>
    <cellStyle name="Komma 2 2 4 3" xfId="88" xr:uid="{00000000-0005-0000-0000-00001E000000}"/>
    <cellStyle name="Komma 2 2 4 3 2" xfId="217" xr:uid="{00000000-0005-0000-0000-00001E000000}"/>
    <cellStyle name="Komma 2 2 4 3 2 2" xfId="475" xr:uid="{00000000-0005-0000-0000-00001E000000}"/>
    <cellStyle name="Komma 2 2 4 3 2 2 2" xfId="991" xr:uid="{00000000-0005-0000-0000-00001E000000}"/>
    <cellStyle name="Komma 2 2 4 3 2 2 2 2" xfId="2023" xr:uid="{00000000-0005-0000-0000-00001E000000}"/>
    <cellStyle name="Komma 2 2 4 3 2 2 2 2 2" xfId="4087" xr:uid="{00000000-0005-0000-0000-00001E000000}"/>
    <cellStyle name="Komma 2 2 4 3 2 2 2 2 2 2" xfId="8215" xr:uid="{00000000-0005-0000-0000-00001E000000}"/>
    <cellStyle name="Komma 2 2 4 3 2 2 2 2 3" xfId="6151" xr:uid="{00000000-0005-0000-0000-00001E000000}"/>
    <cellStyle name="Komma 2 2 4 3 2 2 2 3" xfId="3055" xr:uid="{00000000-0005-0000-0000-00001E000000}"/>
    <cellStyle name="Komma 2 2 4 3 2 2 2 3 2" xfId="7183" xr:uid="{00000000-0005-0000-0000-00001E000000}"/>
    <cellStyle name="Komma 2 2 4 3 2 2 2 4" xfId="5119" xr:uid="{00000000-0005-0000-0000-00001E000000}"/>
    <cellStyle name="Komma 2 2 4 3 2 2 3" xfId="1507" xr:uid="{00000000-0005-0000-0000-00001E000000}"/>
    <cellStyle name="Komma 2 2 4 3 2 2 3 2" xfId="3571" xr:uid="{00000000-0005-0000-0000-00001E000000}"/>
    <cellStyle name="Komma 2 2 4 3 2 2 3 2 2" xfId="7699" xr:uid="{00000000-0005-0000-0000-00001E000000}"/>
    <cellStyle name="Komma 2 2 4 3 2 2 3 3" xfId="5635" xr:uid="{00000000-0005-0000-0000-00001E000000}"/>
    <cellStyle name="Komma 2 2 4 3 2 2 4" xfId="2539" xr:uid="{00000000-0005-0000-0000-00001E000000}"/>
    <cellStyle name="Komma 2 2 4 3 2 2 4 2" xfId="6667" xr:uid="{00000000-0005-0000-0000-00001E000000}"/>
    <cellStyle name="Komma 2 2 4 3 2 2 5" xfId="4603" xr:uid="{00000000-0005-0000-0000-00001E000000}"/>
    <cellStyle name="Komma 2 2 4 3 2 3" xfId="733" xr:uid="{00000000-0005-0000-0000-00001E000000}"/>
    <cellStyle name="Komma 2 2 4 3 2 3 2" xfId="1765" xr:uid="{00000000-0005-0000-0000-00001E000000}"/>
    <cellStyle name="Komma 2 2 4 3 2 3 2 2" xfId="3829" xr:uid="{00000000-0005-0000-0000-00001E000000}"/>
    <cellStyle name="Komma 2 2 4 3 2 3 2 2 2" xfId="7957" xr:uid="{00000000-0005-0000-0000-00001E000000}"/>
    <cellStyle name="Komma 2 2 4 3 2 3 2 3" xfId="5893" xr:uid="{00000000-0005-0000-0000-00001E000000}"/>
    <cellStyle name="Komma 2 2 4 3 2 3 3" xfId="2797" xr:uid="{00000000-0005-0000-0000-00001E000000}"/>
    <cellStyle name="Komma 2 2 4 3 2 3 3 2" xfId="6925" xr:uid="{00000000-0005-0000-0000-00001E000000}"/>
    <cellStyle name="Komma 2 2 4 3 2 3 4" xfId="4861" xr:uid="{00000000-0005-0000-0000-00001E000000}"/>
    <cellStyle name="Komma 2 2 4 3 2 4" xfId="1249" xr:uid="{00000000-0005-0000-0000-00001E000000}"/>
    <cellStyle name="Komma 2 2 4 3 2 4 2" xfId="3313" xr:uid="{00000000-0005-0000-0000-00001E000000}"/>
    <cellStyle name="Komma 2 2 4 3 2 4 2 2" xfId="7441" xr:uid="{00000000-0005-0000-0000-00001E000000}"/>
    <cellStyle name="Komma 2 2 4 3 2 4 3" xfId="5377" xr:uid="{00000000-0005-0000-0000-00001E000000}"/>
    <cellStyle name="Komma 2 2 4 3 2 5" xfId="2281" xr:uid="{00000000-0005-0000-0000-00001E000000}"/>
    <cellStyle name="Komma 2 2 4 3 2 5 2" xfId="6409" xr:uid="{00000000-0005-0000-0000-00001E000000}"/>
    <cellStyle name="Komma 2 2 4 3 2 6" xfId="4345" xr:uid="{00000000-0005-0000-0000-00001E000000}"/>
    <cellStyle name="Komma 2 2 4 3 3" xfId="346" xr:uid="{00000000-0005-0000-0000-00001E000000}"/>
    <cellStyle name="Komma 2 2 4 3 3 2" xfId="862" xr:uid="{00000000-0005-0000-0000-00001E000000}"/>
    <cellStyle name="Komma 2 2 4 3 3 2 2" xfId="1894" xr:uid="{00000000-0005-0000-0000-00001E000000}"/>
    <cellStyle name="Komma 2 2 4 3 3 2 2 2" xfId="3958" xr:uid="{00000000-0005-0000-0000-00001E000000}"/>
    <cellStyle name="Komma 2 2 4 3 3 2 2 2 2" xfId="8086" xr:uid="{00000000-0005-0000-0000-00001E000000}"/>
    <cellStyle name="Komma 2 2 4 3 3 2 2 3" xfId="6022" xr:uid="{00000000-0005-0000-0000-00001E000000}"/>
    <cellStyle name="Komma 2 2 4 3 3 2 3" xfId="2926" xr:uid="{00000000-0005-0000-0000-00001E000000}"/>
    <cellStyle name="Komma 2 2 4 3 3 2 3 2" xfId="7054" xr:uid="{00000000-0005-0000-0000-00001E000000}"/>
    <cellStyle name="Komma 2 2 4 3 3 2 4" xfId="4990" xr:uid="{00000000-0005-0000-0000-00001E000000}"/>
    <cellStyle name="Komma 2 2 4 3 3 3" xfId="1378" xr:uid="{00000000-0005-0000-0000-00001E000000}"/>
    <cellStyle name="Komma 2 2 4 3 3 3 2" xfId="3442" xr:uid="{00000000-0005-0000-0000-00001E000000}"/>
    <cellStyle name="Komma 2 2 4 3 3 3 2 2" xfId="7570" xr:uid="{00000000-0005-0000-0000-00001E000000}"/>
    <cellStyle name="Komma 2 2 4 3 3 3 3" xfId="5506" xr:uid="{00000000-0005-0000-0000-00001E000000}"/>
    <cellStyle name="Komma 2 2 4 3 3 4" xfId="2410" xr:uid="{00000000-0005-0000-0000-00001E000000}"/>
    <cellStyle name="Komma 2 2 4 3 3 4 2" xfId="6538" xr:uid="{00000000-0005-0000-0000-00001E000000}"/>
    <cellStyle name="Komma 2 2 4 3 3 5" xfId="4474" xr:uid="{00000000-0005-0000-0000-00001E000000}"/>
    <cellStyle name="Komma 2 2 4 3 4" xfId="604" xr:uid="{00000000-0005-0000-0000-00001E000000}"/>
    <cellStyle name="Komma 2 2 4 3 4 2" xfId="1636" xr:uid="{00000000-0005-0000-0000-00001E000000}"/>
    <cellStyle name="Komma 2 2 4 3 4 2 2" xfId="3700" xr:uid="{00000000-0005-0000-0000-00001E000000}"/>
    <cellStyle name="Komma 2 2 4 3 4 2 2 2" xfId="7828" xr:uid="{00000000-0005-0000-0000-00001E000000}"/>
    <cellStyle name="Komma 2 2 4 3 4 2 3" xfId="5764" xr:uid="{00000000-0005-0000-0000-00001E000000}"/>
    <cellStyle name="Komma 2 2 4 3 4 3" xfId="2668" xr:uid="{00000000-0005-0000-0000-00001E000000}"/>
    <cellStyle name="Komma 2 2 4 3 4 3 2" xfId="6796" xr:uid="{00000000-0005-0000-0000-00001E000000}"/>
    <cellStyle name="Komma 2 2 4 3 4 4" xfId="4732" xr:uid="{00000000-0005-0000-0000-00001E000000}"/>
    <cellStyle name="Komma 2 2 4 3 5" xfId="1120" xr:uid="{00000000-0005-0000-0000-00001E000000}"/>
    <cellStyle name="Komma 2 2 4 3 5 2" xfId="3184" xr:uid="{00000000-0005-0000-0000-00001E000000}"/>
    <cellStyle name="Komma 2 2 4 3 5 2 2" xfId="7312" xr:uid="{00000000-0005-0000-0000-00001E000000}"/>
    <cellStyle name="Komma 2 2 4 3 5 3" xfId="5248" xr:uid="{00000000-0005-0000-0000-00001E000000}"/>
    <cellStyle name="Komma 2 2 4 3 6" xfId="2152" xr:uid="{00000000-0005-0000-0000-00001E000000}"/>
    <cellStyle name="Komma 2 2 4 3 6 2" xfId="6280" xr:uid="{00000000-0005-0000-0000-00001E000000}"/>
    <cellStyle name="Komma 2 2 4 3 7" xfId="4216" xr:uid="{00000000-0005-0000-0000-00001E000000}"/>
    <cellStyle name="Komma 2 2 4 4" xfId="153" xr:uid="{00000000-0005-0000-0000-00001B000000}"/>
    <cellStyle name="Komma 2 2 4 4 2" xfId="411" xr:uid="{00000000-0005-0000-0000-00001B000000}"/>
    <cellStyle name="Komma 2 2 4 4 2 2" xfId="927" xr:uid="{00000000-0005-0000-0000-00001B000000}"/>
    <cellStyle name="Komma 2 2 4 4 2 2 2" xfId="1959" xr:uid="{00000000-0005-0000-0000-00001B000000}"/>
    <cellStyle name="Komma 2 2 4 4 2 2 2 2" xfId="4023" xr:uid="{00000000-0005-0000-0000-00001B000000}"/>
    <cellStyle name="Komma 2 2 4 4 2 2 2 2 2" xfId="8151" xr:uid="{00000000-0005-0000-0000-00001B000000}"/>
    <cellStyle name="Komma 2 2 4 4 2 2 2 3" xfId="6087" xr:uid="{00000000-0005-0000-0000-00001B000000}"/>
    <cellStyle name="Komma 2 2 4 4 2 2 3" xfId="2991" xr:uid="{00000000-0005-0000-0000-00001B000000}"/>
    <cellStyle name="Komma 2 2 4 4 2 2 3 2" xfId="7119" xr:uid="{00000000-0005-0000-0000-00001B000000}"/>
    <cellStyle name="Komma 2 2 4 4 2 2 4" xfId="5055" xr:uid="{00000000-0005-0000-0000-00001B000000}"/>
    <cellStyle name="Komma 2 2 4 4 2 3" xfId="1443" xr:uid="{00000000-0005-0000-0000-00001B000000}"/>
    <cellStyle name="Komma 2 2 4 4 2 3 2" xfId="3507" xr:uid="{00000000-0005-0000-0000-00001B000000}"/>
    <cellStyle name="Komma 2 2 4 4 2 3 2 2" xfId="7635" xr:uid="{00000000-0005-0000-0000-00001B000000}"/>
    <cellStyle name="Komma 2 2 4 4 2 3 3" xfId="5571" xr:uid="{00000000-0005-0000-0000-00001B000000}"/>
    <cellStyle name="Komma 2 2 4 4 2 4" xfId="2475" xr:uid="{00000000-0005-0000-0000-00001B000000}"/>
    <cellStyle name="Komma 2 2 4 4 2 4 2" xfId="6603" xr:uid="{00000000-0005-0000-0000-00001B000000}"/>
    <cellStyle name="Komma 2 2 4 4 2 5" xfId="4539" xr:uid="{00000000-0005-0000-0000-00001B000000}"/>
    <cellStyle name="Komma 2 2 4 4 3" xfId="669" xr:uid="{00000000-0005-0000-0000-00001B000000}"/>
    <cellStyle name="Komma 2 2 4 4 3 2" xfId="1701" xr:uid="{00000000-0005-0000-0000-00001B000000}"/>
    <cellStyle name="Komma 2 2 4 4 3 2 2" xfId="3765" xr:uid="{00000000-0005-0000-0000-00001B000000}"/>
    <cellStyle name="Komma 2 2 4 4 3 2 2 2" xfId="7893" xr:uid="{00000000-0005-0000-0000-00001B000000}"/>
    <cellStyle name="Komma 2 2 4 4 3 2 3" xfId="5829" xr:uid="{00000000-0005-0000-0000-00001B000000}"/>
    <cellStyle name="Komma 2 2 4 4 3 3" xfId="2733" xr:uid="{00000000-0005-0000-0000-00001B000000}"/>
    <cellStyle name="Komma 2 2 4 4 3 3 2" xfId="6861" xr:uid="{00000000-0005-0000-0000-00001B000000}"/>
    <cellStyle name="Komma 2 2 4 4 3 4" xfId="4797" xr:uid="{00000000-0005-0000-0000-00001B000000}"/>
    <cellStyle name="Komma 2 2 4 4 4" xfId="1185" xr:uid="{00000000-0005-0000-0000-00001B000000}"/>
    <cellStyle name="Komma 2 2 4 4 4 2" xfId="3249" xr:uid="{00000000-0005-0000-0000-00001B000000}"/>
    <cellStyle name="Komma 2 2 4 4 4 2 2" xfId="7377" xr:uid="{00000000-0005-0000-0000-00001B000000}"/>
    <cellStyle name="Komma 2 2 4 4 4 3" xfId="5313" xr:uid="{00000000-0005-0000-0000-00001B000000}"/>
    <cellStyle name="Komma 2 2 4 4 5" xfId="2217" xr:uid="{00000000-0005-0000-0000-00001B000000}"/>
    <cellStyle name="Komma 2 2 4 4 5 2" xfId="6345" xr:uid="{00000000-0005-0000-0000-00001B000000}"/>
    <cellStyle name="Komma 2 2 4 4 6" xfId="4281" xr:uid="{00000000-0005-0000-0000-00001B000000}"/>
    <cellStyle name="Komma 2 2 4 5" xfId="282" xr:uid="{00000000-0005-0000-0000-00001B000000}"/>
    <cellStyle name="Komma 2 2 4 5 2" xfId="798" xr:uid="{00000000-0005-0000-0000-00001B000000}"/>
    <cellStyle name="Komma 2 2 4 5 2 2" xfId="1830" xr:uid="{00000000-0005-0000-0000-00001B000000}"/>
    <cellStyle name="Komma 2 2 4 5 2 2 2" xfId="3894" xr:uid="{00000000-0005-0000-0000-00001B000000}"/>
    <cellStyle name="Komma 2 2 4 5 2 2 2 2" xfId="8022" xr:uid="{00000000-0005-0000-0000-00001B000000}"/>
    <cellStyle name="Komma 2 2 4 5 2 2 3" xfId="5958" xr:uid="{00000000-0005-0000-0000-00001B000000}"/>
    <cellStyle name="Komma 2 2 4 5 2 3" xfId="2862" xr:uid="{00000000-0005-0000-0000-00001B000000}"/>
    <cellStyle name="Komma 2 2 4 5 2 3 2" xfId="6990" xr:uid="{00000000-0005-0000-0000-00001B000000}"/>
    <cellStyle name="Komma 2 2 4 5 2 4" xfId="4926" xr:uid="{00000000-0005-0000-0000-00001B000000}"/>
    <cellStyle name="Komma 2 2 4 5 3" xfId="1314" xr:uid="{00000000-0005-0000-0000-00001B000000}"/>
    <cellStyle name="Komma 2 2 4 5 3 2" xfId="3378" xr:uid="{00000000-0005-0000-0000-00001B000000}"/>
    <cellStyle name="Komma 2 2 4 5 3 2 2" xfId="7506" xr:uid="{00000000-0005-0000-0000-00001B000000}"/>
    <cellStyle name="Komma 2 2 4 5 3 3" xfId="5442" xr:uid="{00000000-0005-0000-0000-00001B000000}"/>
    <cellStyle name="Komma 2 2 4 5 4" xfId="2346" xr:uid="{00000000-0005-0000-0000-00001B000000}"/>
    <cellStyle name="Komma 2 2 4 5 4 2" xfId="6474" xr:uid="{00000000-0005-0000-0000-00001B000000}"/>
    <cellStyle name="Komma 2 2 4 5 5" xfId="4410" xr:uid="{00000000-0005-0000-0000-00001B000000}"/>
    <cellStyle name="Komma 2 2 4 6" xfId="540" xr:uid="{00000000-0005-0000-0000-00001B000000}"/>
    <cellStyle name="Komma 2 2 4 6 2" xfId="1572" xr:uid="{00000000-0005-0000-0000-00001B000000}"/>
    <cellStyle name="Komma 2 2 4 6 2 2" xfId="3636" xr:uid="{00000000-0005-0000-0000-00001B000000}"/>
    <cellStyle name="Komma 2 2 4 6 2 2 2" xfId="7764" xr:uid="{00000000-0005-0000-0000-00001B000000}"/>
    <cellStyle name="Komma 2 2 4 6 2 3" xfId="5700" xr:uid="{00000000-0005-0000-0000-00001B000000}"/>
    <cellStyle name="Komma 2 2 4 6 3" xfId="2604" xr:uid="{00000000-0005-0000-0000-00001B000000}"/>
    <cellStyle name="Komma 2 2 4 6 3 2" xfId="6732" xr:uid="{00000000-0005-0000-0000-00001B000000}"/>
    <cellStyle name="Komma 2 2 4 6 4" xfId="4668" xr:uid="{00000000-0005-0000-0000-00001B000000}"/>
    <cellStyle name="Komma 2 2 4 7" xfId="1056" xr:uid="{00000000-0005-0000-0000-00001B000000}"/>
    <cellStyle name="Komma 2 2 4 7 2" xfId="3120" xr:uid="{00000000-0005-0000-0000-00001B000000}"/>
    <cellStyle name="Komma 2 2 4 7 2 2" xfId="7248" xr:uid="{00000000-0005-0000-0000-00001B000000}"/>
    <cellStyle name="Komma 2 2 4 7 3" xfId="5184" xr:uid="{00000000-0005-0000-0000-00001B000000}"/>
    <cellStyle name="Komma 2 2 4 8" xfId="2088" xr:uid="{00000000-0005-0000-0000-00001B000000}"/>
    <cellStyle name="Komma 2 2 4 8 2" xfId="6216" xr:uid="{00000000-0005-0000-0000-00001B000000}"/>
    <cellStyle name="Komma 2 2 4 9" xfId="4152" xr:uid="{00000000-0005-0000-0000-00001B000000}"/>
    <cellStyle name="Komma 2 2 5" xfId="40" xr:uid="{00000000-0005-0000-0000-00001F000000}"/>
    <cellStyle name="Komma 2 2 5 2" xfId="104" xr:uid="{00000000-0005-0000-0000-000020000000}"/>
    <cellStyle name="Komma 2 2 5 2 2" xfId="233" xr:uid="{00000000-0005-0000-0000-000020000000}"/>
    <cellStyle name="Komma 2 2 5 2 2 2" xfId="491" xr:uid="{00000000-0005-0000-0000-000020000000}"/>
    <cellStyle name="Komma 2 2 5 2 2 2 2" xfId="1007" xr:uid="{00000000-0005-0000-0000-000020000000}"/>
    <cellStyle name="Komma 2 2 5 2 2 2 2 2" xfId="2039" xr:uid="{00000000-0005-0000-0000-000020000000}"/>
    <cellStyle name="Komma 2 2 5 2 2 2 2 2 2" xfId="4103" xr:uid="{00000000-0005-0000-0000-000020000000}"/>
    <cellStyle name="Komma 2 2 5 2 2 2 2 2 2 2" xfId="8231" xr:uid="{00000000-0005-0000-0000-000020000000}"/>
    <cellStyle name="Komma 2 2 5 2 2 2 2 2 3" xfId="6167" xr:uid="{00000000-0005-0000-0000-000020000000}"/>
    <cellStyle name="Komma 2 2 5 2 2 2 2 3" xfId="3071" xr:uid="{00000000-0005-0000-0000-000020000000}"/>
    <cellStyle name="Komma 2 2 5 2 2 2 2 3 2" xfId="7199" xr:uid="{00000000-0005-0000-0000-000020000000}"/>
    <cellStyle name="Komma 2 2 5 2 2 2 2 4" xfId="5135" xr:uid="{00000000-0005-0000-0000-000020000000}"/>
    <cellStyle name="Komma 2 2 5 2 2 2 3" xfId="1523" xr:uid="{00000000-0005-0000-0000-000020000000}"/>
    <cellStyle name="Komma 2 2 5 2 2 2 3 2" xfId="3587" xr:uid="{00000000-0005-0000-0000-000020000000}"/>
    <cellStyle name="Komma 2 2 5 2 2 2 3 2 2" xfId="7715" xr:uid="{00000000-0005-0000-0000-000020000000}"/>
    <cellStyle name="Komma 2 2 5 2 2 2 3 3" xfId="5651" xr:uid="{00000000-0005-0000-0000-000020000000}"/>
    <cellStyle name="Komma 2 2 5 2 2 2 4" xfId="2555" xr:uid="{00000000-0005-0000-0000-000020000000}"/>
    <cellStyle name="Komma 2 2 5 2 2 2 4 2" xfId="6683" xr:uid="{00000000-0005-0000-0000-000020000000}"/>
    <cellStyle name="Komma 2 2 5 2 2 2 5" xfId="4619" xr:uid="{00000000-0005-0000-0000-000020000000}"/>
    <cellStyle name="Komma 2 2 5 2 2 3" xfId="749" xr:uid="{00000000-0005-0000-0000-000020000000}"/>
    <cellStyle name="Komma 2 2 5 2 2 3 2" xfId="1781" xr:uid="{00000000-0005-0000-0000-000020000000}"/>
    <cellStyle name="Komma 2 2 5 2 2 3 2 2" xfId="3845" xr:uid="{00000000-0005-0000-0000-000020000000}"/>
    <cellStyle name="Komma 2 2 5 2 2 3 2 2 2" xfId="7973" xr:uid="{00000000-0005-0000-0000-000020000000}"/>
    <cellStyle name="Komma 2 2 5 2 2 3 2 3" xfId="5909" xr:uid="{00000000-0005-0000-0000-000020000000}"/>
    <cellStyle name="Komma 2 2 5 2 2 3 3" xfId="2813" xr:uid="{00000000-0005-0000-0000-000020000000}"/>
    <cellStyle name="Komma 2 2 5 2 2 3 3 2" xfId="6941" xr:uid="{00000000-0005-0000-0000-000020000000}"/>
    <cellStyle name="Komma 2 2 5 2 2 3 4" xfId="4877" xr:uid="{00000000-0005-0000-0000-000020000000}"/>
    <cellStyle name="Komma 2 2 5 2 2 4" xfId="1265" xr:uid="{00000000-0005-0000-0000-000020000000}"/>
    <cellStyle name="Komma 2 2 5 2 2 4 2" xfId="3329" xr:uid="{00000000-0005-0000-0000-000020000000}"/>
    <cellStyle name="Komma 2 2 5 2 2 4 2 2" xfId="7457" xr:uid="{00000000-0005-0000-0000-000020000000}"/>
    <cellStyle name="Komma 2 2 5 2 2 4 3" xfId="5393" xr:uid="{00000000-0005-0000-0000-000020000000}"/>
    <cellStyle name="Komma 2 2 5 2 2 5" xfId="2297" xr:uid="{00000000-0005-0000-0000-000020000000}"/>
    <cellStyle name="Komma 2 2 5 2 2 5 2" xfId="6425" xr:uid="{00000000-0005-0000-0000-000020000000}"/>
    <cellStyle name="Komma 2 2 5 2 2 6" xfId="4361" xr:uid="{00000000-0005-0000-0000-000020000000}"/>
    <cellStyle name="Komma 2 2 5 2 3" xfId="362" xr:uid="{00000000-0005-0000-0000-000020000000}"/>
    <cellStyle name="Komma 2 2 5 2 3 2" xfId="878" xr:uid="{00000000-0005-0000-0000-000020000000}"/>
    <cellStyle name="Komma 2 2 5 2 3 2 2" xfId="1910" xr:uid="{00000000-0005-0000-0000-000020000000}"/>
    <cellStyle name="Komma 2 2 5 2 3 2 2 2" xfId="3974" xr:uid="{00000000-0005-0000-0000-000020000000}"/>
    <cellStyle name="Komma 2 2 5 2 3 2 2 2 2" xfId="8102" xr:uid="{00000000-0005-0000-0000-000020000000}"/>
    <cellStyle name="Komma 2 2 5 2 3 2 2 3" xfId="6038" xr:uid="{00000000-0005-0000-0000-000020000000}"/>
    <cellStyle name="Komma 2 2 5 2 3 2 3" xfId="2942" xr:uid="{00000000-0005-0000-0000-000020000000}"/>
    <cellStyle name="Komma 2 2 5 2 3 2 3 2" xfId="7070" xr:uid="{00000000-0005-0000-0000-000020000000}"/>
    <cellStyle name="Komma 2 2 5 2 3 2 4" xfId="5006" xr:uid="{00000000-0005-0000-0000-000020000000}"/>
    <cellStyle name="Komma 2 2 5 2 3 3" xfId="1394" xr:uid="{00000000-0005-0000-0000-000020000000}"/>
    <cellStyle name="Komma 2 2 5 2 3 3 2" xfId="3458" xr:uid="{00000000-0005-0000-0000-000020000000}"/>
    <cellStyle name="Komma 2 2 5 2 3 3 2 2" xfId="7586" xr:uid="{00000000-0005-0000-0000-000020000000}"/>
    <cellStyle name="Komma 2 2 5 2 3 3 3" xfId="5522" xr:uid="{00000000-0005-0000-0000-000020000000}"/>
    <cellStyle name="Komma 2 2 5 2 3 4" xfId="2426" xr:uid="{00000000-0005-0000-0000-000020000000}"/>
    <cellStyle name="Komma 2 2 5 2 3 4 2" xfId="6554" xr:uid="{00000000-0005-0000-0000-000020000000}"/>
    <cellStyle name="Komma 2 2 5 2 3 5" xfId="4490" xr:uid="{00000000-0005-0000-0000-000020000000}"/>
    <cellStyle name="Komma 2 2 5 2 4" xfId="620" xr:uid="{00000000-0005-0000-0000-000020000000}"/>
    <cellStyle name="Komma 2 2 5 2 4 2" xfId="1652" xr:uid="{00000000-0005-0000-0000-000020000000}"/>
    <cellStyle name="Komma 2 2 5 2 4 2 2" xfId="3716" xr:uid="{00000000-0005-0000-0000-000020000000}"/>
    <cellStyle name="Komma 2 2 5 2 4 2 2 2" xfId="7844" xr:uid="{00000000-0005-0000-0000-000020000000}"/>
    <cellStyle name="Komma 2 2 5 2 4 2 3" xfId="5780" xr:uid="{00000000-0005-0000-0000-000020000000}"/>
    <cellStyle name="Komma 2 2 5 2 4 3" xfId="2684" xr:uid="{00000000-0005-0000-0000-000020000000}"/>
    <cellStyle name="Komma 2 2 5 2 4 3 2" xfId="6812" xr:uid="{00000000-0005-0000-0000-000020000000}"/>
    <cellStyle name="Komma 2 2 5 2 4 4" xfId="4748" xr:uid="{00000000-0005-0000-0000-000020000000}"/>
    <cellStyle name="Komma 2 2 5 2 5" xfId="1136" xr:uid="{00000000-0005-0000-0000-000020000000}"/>
    <cellStyle name="Komma 2 2 5 2 5 2" xfId="3200" xr:uid="{00000000-0005-0000-0000-000020000000}"/>
    <cellStyle name="Komma 2 2 5 2 5 2 2" xfId="7328" xr:uid="{00000000-0005-0000-0000-000020000000}"/>
    <cellStyle name="Komma 2 2 5 2 5 3" xfId="5264" xr:uid="{00000000-0005-0000-0000-000020000000}"/>
    <cellStyle name="Komma 2 2 5 2 6" xfId="2168" xr:uid="{00000000-0005-0000-0000-000020000000}"/>
    <cellStyle name="Komma 2 2 5 2 6 2" xfId="6296" xr:uid="{00000000-0005-0000-0000-000020000000}"/>
    <cellStyle name="Komma 2 2 5 2 7" xfId="4232" xr:uid="{00000000-0005-0000-0000-000020000000}"/>
    <cellStyle name="Komma 2 2 5 3" xfId="169" xr:uid="{00000000-0005-0000-0000-00001F000000}"/>
    <cellStyle name="Komma 2 2 5 3 2" xfId="427" xr:uid="{00000000-0005-0000-0000-00001F000000}"/>
    <cellStyle name="Komma 2 2 5 3 2 2" xfId="943" xr:uid="{00000000-0005-0000-0000-00001F000000}"/>
    <cellStyle name="Komma 2 2 5 3 2 2 2" xfId="1975" xr:uid="{00000000-0005-0000-0000-00001F000000}"/>
    <cellStyle name="Komma 2 2 5 3 2 2 2 2" xfId="4039" xr:uid="{00000000-0005-0000-0000-00001F000000}"/>
    <cellStyle name="Komma 2 2 5 3 2 2 2 2 2" xfId="8167" xr:uid="{00000000-0005-0000-0000-00001F000000}"/>
    <cellStyle name="Komma 2 2 5 3 2 2 2 3" xfId="6103" xr:uid="{00000000-0005-0000-0000-00001F000000}"/>
    <cellStyle name="Komma 2 2 5 3 2 2 3" xfId="3007" xr:uid="{00000000-0005-0000-0000-00001F000000}"/>
    <cellStyle name="Komma 2 2 5 3 2 2 3 2" xfId="7135" xr:uid="{00000000-0005-0000-0000-00001F000000}"/>
    <cellStyle name="Komma 2 2 5 3 2 2 4" xfId="5071" xr:uid="{00000000-0005-0000-0000-00001F000000}"/>
    <cellStyle name="Komma 2 2 5 3 2 3" xfId="1459" xr:uid="{00000000-0005-0000-0000-00001F000000}"/>
    <cellStyle name="Komma 2 2 5 3 2 3 2" xfId="3523" xr:uid="{00000000-0005-0000-0000-00001F000000}"/>
    <cellStyle name="Komma 2 2 5 3 2 3 2 2" xfId="7651" xr:uid="{00000000-0005-0000-0000-00001F000000}"/>
    <cellStyle name="Komma 2 2 5 3 2 3 3" xfId="5587" xr:uid="{00000000-0005-0000-0000-00001F000000}"/>
    <cellStyle name="Komma 2 2 5 3 2 4" xfId="2491" xr:uid="{00000000-0005-0000-0000-00001F000000}"/>
    <cellStyle name="Komma 2 2 5 3 2 4 2" xfId="6619" xr:uid="{00000000-0005-0000-0000-00001F000000}"/>
    <cellStyle name="Komma 2 2 5 3 2 5" xfId="4555" xr:uid="{00000000-0005-0000-0000-00001F000000}"/>
    <cellStyle name="Komma 2 2 5 3 3" xfId="685" xr:uid="{00000000-0005-0000-0000-00001F000000}"/>
    <cellStyle name="Komma 2 2 5 3 3 2" xfId="1717" xr:uid="{00000000-0005-0000-0000-00001F000000}"/>
    <cellStyle name="Komma 2 2 5 3 3 2 2" xfId="3781" xr:uid="{00000000-0005-0000-0000-00001F000000}"/>
    <cellStyle name="Komma 2 2 5 3 3 2 2 2" xfId="7909" xr:uid="{00000000-0005-0000-0000-00001F000000}"/>
    <cellStyle name="Komma 2 2 5 3 3 2 3" xfId="5845" xr:uid="{00000000-0005-0000-0000-00001F000000}"/>
    <cellStyle name="Komma 2 2 5 3 3 3" xfId="2749" xr:uid="{00000000-0005-0000-0000-00001F000000}"/>
    <cellStyle name="Komma 2 2 5 3 3 3 2" xfId="6877" xr:uid="{00000000-0005-0000-0000-00001F000000}"/>
    <cellStyle name="Komma 2 2 5 3 3 4" xfId="4813" xr:uid="{00000000-0005-0000-0000-00001F000000}"/>
    <cellStyle name="Komma 2 2 5 3 4" xfId="1201" xr:uid="{00000000-0005-0000-0000-00001F000000}"/>
    <cellStyle name="Komma 2 2 5 3 4 2" xfId="3265" xr:uid="{00000000-0005-0000-0000-00001F000000}"/>
    <cellStyle name="Komma 2 2 5 3 4 2 2" xfId="7393" xr:uid="{00000000-0005-0000-0000-00001F000000}"/>
    <cellStyle name="Komma 2 2 5 3 4 3" xfId="5329" xr:uid="{00000000-0005-0000-0000-00001F000000}"/>
    <cellStyle name="Komma 2 2 5 3 5" xfId="2233" xr:uid="{00000000-0005-0000-0000-00001F000000}"/>
    <cellStyle name="Komma 2 2 5 3 5 2" xfId="6361" xr:uid="{00000000-0005-0000-0000-00001F000000}"/>
    <cellStyle name="Komma 2 2 5 3 6" xfId="4297" xr:uid="{00000000-0005-0000-0000-00001F000000}"/>
    <cellStyle name="Komma 2 2 5 4" xfId="298" xr:uid="{00000000-0005-0000-0000-00001F000000}"/>
    <cellStyle name="Komma 2 2 5 4 2" xfId="814" xr:uid="{00000000-0005-0000-0000-00001F000000}"/>
    <cellStyle name="Komma 2 2 5 4 2 2" xfId="1846" xr:uid="{00000000-0005-0000-0000-00001F000000}"/>
    <cellStyle name="Komma 2 2 5 4 2 2 2" xfId="3910" xr:uid="{00000000-0005-0000-0000-00001F000000}"/>
    <cellStyle name="Komma 2 2 5 4 2 2 2 2" xfId="8038" xr:uid="{00000000-0005-0000-0000-00001F000000}"/>
    <cellStyle name="Komma 2 2 5 4 2 2 3" xfId="5974" xr:uid="{00000000-0005-0000-0000-00001F000000}"/>
    <cellStyle name="Komma 2 2 5 4 2 3" xfId="2878" xr:uid="{00000000-0005-0000-0000-00001F000000}"/>
    <cellStyle name="Komma 2 2 5 4 2 3 2" xfId="7006" xr:uid="{00000000-0005-0000-0000-00001F000000}"/>
    <cellStyle name="Komma 2 2 5 4 2 4" xfId="4942" xr:uid="{00000000-0005-0000-0000-00001F000000}"/>
    <cellStyle name="Komma 2 2 5 4 3" xfId="1330" xr:uid="{00000000-0005-0000-0000-00001F000000}"/>
    <cellStyle name="Komma 2 2 5 4 3 2" xfId="3394" xr:uid="{00000000-0005-0000-0000-00001F000000}"/>
    <cellStyle name="Komma 2 2 5 4 3 2 2" xfId="7522" xr:uid="{00000000-0005-0000-0000-00001F000000}"/>
    <cellStyle name="Komma 2 2 5 4 3 3" xfId="5458" xr:uid="{00000000-0005-0000-0000-00001F000000}"/>
    <cellStyle name="Komma 2 2 5 4 4" xfId="2362" xr:uid="{00000000-0005-0000-0000-00001F000000}"/>
    <cellStyle name="Komma 2 2 5 4 4 2" xfId="6490" xr:uid="{00000000-0005-0000-0000-00001F000000}"/>
    <cellStyle name="Komma 2 2 5 4 5" xfId="4426" xr:uid="{00000000-0005-0000-0000-00001F000000}"/>
    <cellStyle name="Komma 2 2 5 5" xfId="556" xr:uid="{00000000-0005-0000-0000-00001F000000}"/>
    <cellStyle name="Komma 2 2 5 5 2" xfId="1588" xr:uid="{00000000-0005-0000-0000-00001F000000}"/>
    <cellStyle name="Komma 2 2 5 5 2 2" xfId="3652" xr:uid="{00000000-0005-0000-0000-00001F000000}"/>
    <cellStyle name="Komma 2 2 5 5 2 2 2" xfId="7780" xr:uid="{00000000-0005-0000-0000-00001F000000}"/>
    <cellStyle name="Komma 2 2 5 5 2 3" xfId="5716" xr:uid="{00000000-0005-0000-0000-00001F000000}"/>
    <cellStyle name="Komma 2 2 5 5 3" xfId="2620" xr:uid="{00000000-0005-0000-0000-00001F000000}"/>
    <cellStyle name="Komma 2 2 5 5 3 2" xfId="6748" xr:uid="{00000000-0005-0000-0000-00001F000000}"/>
    <cellStyle name="Komma 2 2 5 5 4" xfId="4684" xr:uid="{00000000-0005-0000-0000-00001F000000}"/>
    <cellStyle name="Komma 2 2 5 6" xfId="1072" xr:uid="{00000000-0005-0000-0000-00001F000000}"/>
    <cellStyle name="Komma 2 2 5 6 2" xfId="3136" xr:uid="{00000000-0005-0000-0000-00001F000000}"/>
    <cellStyle name="Komma 2 2 5 6 2 2" xfId="7264" xr:uid="{00000000-0005-0000-0000-00001F000000}"/>
    <cellStyle name="Komma 2 2 5 6 3" xfId="5200" xr:uid="{00000000-0005-0000-0000-00001F000000}"/>
    <cellStyle name="Komma 2 2 5 7" xfId="2104" xr:uid="{00000000-0005-0000-0000-00001F000000}"/>
    <cellStyle name="Komma 2 2 5 7 2" xfId="6232" xr:uid="{00000000-0005-0000-0000-00001F000000}"/>
    <cellStyle name="Komma 2 2 5 8" xfId="4168" xr:uid="{00000000-0005-0000-0000-00001F000000}"/>
    <cellStyle name="Komma 2 2 6" xfId="72" xr:uid="{00000000-0005-0000-0000-000021000000}"/>
    <cellStyle name="Komma 2 2 6 2" xfId="201" xr:uid="{00000000-0005-0000-0000-000021000000}"/>
    <cellStyle name="Komma 2 2 6 2 2" xfId="459" xr:uid="{00000000-0005-0000-0000-000021000000}"/>
    <cellStyle name="Komma 2 2 6 2 2 2" xfId="975" xr:uid="{00000000-0005-0000-0000-000021000000}"/>
    <cellStyle name="Komma 2 2 6 2 2 2 2" xfId="2007" xr:uid="{00000000-0005-0000-0000-000021000000}"/>
    <cellStyle name="Komma 2 2 6 2 2 2 2 2" xfId="4071" xr:uid="{00000000-0005-0000-0000-000021000000}"/>
    <cellStyle name="Komma 2 2 6 2 2 2 2 2 2" xfId="8199" xr:uid="{00000000-0005-0000-0000-000021000000}"/>
    <cellStyle name="Komma 2 2 6 2 2 2 2 3" xfId="6135" xr:uid="{00000000-0005-0000-0000-000021000000}"/>
    <cellStyle name="Komma 2 2 6 2 2 2 3" xfId="3039" xr:uid="{00000000-0005-0000-0000-000021000000}"/>
    <cellStyle name="Komma 2 2 6 2 2 2 3 2" xfId="7167" xr:uid="{00000000-0005-0000-0000-000021000000}"/>
    <cellStyle name="Komma 2 2 6 2 2 2 4" xfId="5103" xr:uid="{00000000-0005-0000-0000-000021000000}"/>
    <cellStyle name="Komma 2 2 6 2 2 3" xfId="1491" xr:uid="{00000000-0005-0000-0000-000021000000}"/>
    <cellStyle name="Komma 2 2 6 2 2 3 2" xfId="3555" xr:uid="{00000000-0005-0000-0000-000021000000}"/>
    <cellStyle name="Komma 2 2 6 2 2 3 2 2" xfId="7683" xr:uid="{00000000-0005-0000-0000-000021000000}"/>
    <cellStyle name="Komma 2 2 6 2 2 3 3" xfId="5619" xr:uid="{00000000-0005-0000-0000-000021000000}"/>
    <cellStyle name="Komma 2 2 6 2 2 4" xfId="2523" xr:uid="{00000000-0005-0000-0000-000021000000}"/>
    <cellStyle name="Komma 2 2 6 2 2 4 2" xfId="6651" xr:uid="{00000000-0005-0000-0000-000021000000}"/>
    <cellStyle name="Komma 2 2 6 2 2 5" xfId="4587" xr:uid="{00000000-0005-0000-0000-000021000000}"/>
    <cellStyle name="Komma 2 2 6 2 3" xfId="717" xr:uid="{00000000-0005-0000-0000-000021000000}"/>
    <cellStyle name="Komma 2 2 6 2 3 2" xfId="1749" xr:uid="{00000000-0005-0000-0000-000021000000}"/>
    <cellStyle name="Komma 2 2 6 2 3 2 2" xfId="3813" xr:uid="{00000000-0005-0000-0000-000021000000}"/>
    <cellStyle name="Komma 2 2 6 2 3 2 2 2" xfId="7941" xr:uid="{00000000-0005-0000-0000-000021000000}"/>
    <cellStyle name="Komma 2 2 6 2 3 2 3" xfId="5877" xr:uid="{00000000-0005-0000-0000-000021000000}"/>
    <cellStyle name="Komma 2 2 6 2 3 3" xfId="2781" xr:uid="{00000000-0005-0000-0000-000021000000}"/>
    <cellStyle name="Komma 2 2 6 2 3 3 2" xfId="6909" xr:uid="{00000000-0005-0000-0000-000021000000}"/>
    <cellStyle name="Komma 2 2 6 2 3 4" xfId="4845" xr:uid="{00000000-0005-0000-0000-000021000000}"/>
    <cellStyle name="Komma 2 2 6 2 4" xfId="1233" xr:uid="{00000000-0005-0000-0000-000021000000}"/>
    <cellStyle name="Komma 2 2 6 2 4 2" xfId="3297" xr:uid="{00000000-0005-0000-0000-000021000000}"/>
    <cellStyle name="Komma 2 2 6 2 4 2 2" xfId="7425" xr:uid="{00000000-0005-0000-0000-000021000000}"/>
    <cellStyle name="Komma 2 2 6 2 4 3" xfId="5361" xr:uid="{00000000-0005-0000-0000-000021000000}"/>
    <cellStyle name="Komma 2 2 6 2 5" xfId="2265" xr:uid="{00000000-0005-0000-0000-000021000000}"/>
    <cellStyle name="Komma 2 2 6 2 5 2" xfId="6393" xr:uid="{00000000-0005-0000-0000-000021000000}"/>
    <cellStyle name="Komma 2 2 6 2 6" xfId="4329" xr:uid="{00000000-0005-0000-0000-000021000000}"/>
    <cellStyle name="Komma 2 2 6 3" xfId="330" xr:uid="{00000000-0005-0000-0000-000021000000}"/>
    <cellStyle name="Komma 2 2 6 3 2" xfId="846" xr:uid="{00000000-0005-0000-0000-000021000000}"/>
    <cellStyle name="Komma 2 2 6 3 2 2" xfId="1878" xr:uid="{00000000-0005-0000-0000-000021000000}"/>
    <cellStyle name="Komma 2 2 6 3 2 2 2" xfId="3942" xr:uid="{00000000-0005-0000-0000-000021000000}"/>
    <cellStyle name="Komma 2 2 6 3 2 2 2 2" xfId="8070" xr:uid="{00000000-0005-0000-0000-000021000000}"/>
    <cellStyle name="Komma 2 2 6 3 2 2 3" xfId="6006" xr:uid="{00000000-0005-0000-0000-000021000000}"/>
    <cellStyle name="Komma 2 2 6 3 2 3" xfId="2910" xr:uid="{00000000-0005-0000-0000-000021000000}"/>
    <cellStyle name="Komma 2 2 6 3 2 3 2" xfId="7038" xr:uid="{00000000-0005-0000-0000-000021000000}"/>
    <cellStyle name="Komma 2 2 6 3 2 4" xfId="4974" xr:uid="{00000000-0005-0000-0000-000021000000}"/>
    <cellStyle name="Komma 2 2 6 3 3" xfId="1362" xr:uid="{00000000-0005-0000-0000-000021000000}"/>
    <cellStyle name="Komma 2 2 6 3 3 2" xfId="3426" xr:uid="{00000000-0005-0000-0000-000021000000}"/>
    <cellStyle name="Komma 2 2 6 3 3 2 2" xfId="7554" xr:uid="{00000000-0005-0000-0000-000021000000}"/>
    <cellStyle name="Komma 2 2 6 3 3 3" xfId="5490" xr:uid="{00000000-0005-0000-0000-000021000000}"/>
    <cellStyle name="Komma 2 2 6 3 4" xfId="2394" xr:uid="{00000000-0005-0000-0000-000021000000}"/>
    <cellStyle name="Komma 2 2 6 3 4 2" xfId="6522" xr:uid="{00000000-0005-0000-0000-000021000000}"/>
    <cellStyle name="Komma 2 2 6 3 5" xfId="4458" xr:uid="{00000000-0005-0000-0000-000021000000}"/>
    <cellStyle name="Komma 2 2 6 4" xfId="588" xr:uid="{00000000-0005-0000-0000-000021000000}"/>
    <cellStyle name="Komma 2 2 6 4 2" xfId="1620" xr:uid="{00000000-0005-0000-0000-000021000000}"/>
    <cellStyle name="Komma 2 2 6 4 2 2" xfId="3684" xr:uid="{00000000-0005-0000-0000-000021000000}"/>
    <cellStyle name="Komma 2 2 6 4 2 2 2" xfId="7812" xr:uid="{00000000-0005-0000-0000-000021000000}"/>
    <cellStyle name="Komma 2 2 6 4 2 3" xfId="5748" xr:uid="{00000000-0005-0000-0000-000021000000}"/>
    <cellStyle name="Komma 2 2 6 4 3" xfId="2652" xr:uid="{00000000-0005-0000-0000-000021000000}"/>
    <cellStyle name="Komma 2 2 6 4 3 2" xfId="6780" xr:uid="{00000000-0005-0000-0000-000021000000}"/>
    <cellStyle name="Komma 2 2 6 4 4" xfId="4716" xr:uid="{00000000-0005-0000-0000-000021000000}"/>
    <cellStyle name="Komma 2 2 6 5" xfId="1104" xr:uid="{00000000-0005-0000-0000-000021000000}"/>
    <cellStyle name="Komma 2 2 6 5 2" xfId="3168" xr:uid="{00000000-0005-0000-0000-000021000000}"/>
    <cellStyle name="Komma 2 2 6 5 2 2" xfId="7296" xr:uid="{00000000-0005-0000-0000-000021000000}"/>
    <cellStyle name="Komma 2 2 6 5 3" xfId="5232" xr:uid="{00000000-0005-0000-0000-000021000000}"/>
    <cellStyle name="Komma 2 2 6 6" xfId="2136" xr:uid="{00000000-0005-0000-0000-000021000000}"/>
    <cellStyle name="Komma 2 2 6 6 2" xfId="6264" xr:uid="{00000000-0005-0000-0000-000021000000}"/>
    <cellStyle name="Komma 2 2 6 7" xfId="4200" xr:uid="{00000000-0005-0000-0000-000021000000}"/>
    <cellStyle name="Komma 2 2 7" xfId="19" xr:uid="{00000000-0005-0000-0000-000022000000}"/>
    <cellStyle name="Komma 2 2 8" xfId="138" xr:uid="{00000000-0005-0000-0000-000002000000}"/>
    <cellStyle name="Komma 2 2 8 2" xfId="396" xr:uid="{00000000-0005-0000-0000-000002000000}"/>
    <cellStyle name="Komma 2 2 8 2 2" xfId="912" xr:uid="{00000000-0005-0000-0000-000002000000}"/>
    <cellStyle name="Komma 2 2 8 2 2 2" xfId="1944" xr:uid="{00000000-0005-0000-0000-000002000000}"/>
    <cellStyle name="Komma 2 2 8 2 2 2 2" xfId="4008" xr:uid="{00000000-0005-0000-0000-000002000000}"/>
    <cellStyle name="Komma 2 2 8 2 2 2 2 2" xfId="8136" xr:uid="{00000000-0005-0000-0000-000002000000}"/>
    <cellStyle name="Komma 2 2 8 2 2 2 3" xfId="6072" xr:uid="{00000000-0005-0000-0000-000002000000}"/>
    <cellStyle name="Komma 2 2 8 2 2 3" xfId="2976" xr:uid="{00000000-0005-0000-0000-000002000000}"/>
    <cellStyle name="Komma 2 2 8 2 2 3 2" xfId="7104" xr:uid="{00000000-0005-0000-0000-000002000000}"/>
    <cellStyle name="Komma 2 2 8 2 2 4" xfId="5040" xr:uid="{00000000-0005-0000-0000-000002000000}"/>
    <cellStyle name="Komma 2 2 8 2 3" xfId="1428" xr:uid="{00000000-0005-0000-0000-000002000000}"/>
    <cellStyle name="Komma 2 2 8 2 3 2" xfId="3492" xr:uid="{00000000-0005-0000-0000-000002000000}"/>
    <cellStyle name="Komma 2 2 8 2 3 2 2" xfId="7620" xr:uid="{00000000-0005-0000-0000-000002000000}"/>
    <cellStyle name="Komma 2 2 8 2 3 3" xfId="5556" xr:uid="{00000000-0005-0000-0000-000002000000}"/>
    <cellStyle name="Komma 2 2 8 2 4" xfId="2460" xr:uid="{00000000-0005-0000-0000-000002000000}"/>
    <cellStyle name="Komma 2 2 8 2 4 2" xfId="6588" xr:uid="{00000000-0005-0000-0000-000002000000}"/>
    <cellStyle name="Komma 2 2 8 2 5" xfId="4524" xr:uid="{00000000-0005-0000-0000-000002000000}"/>
    <cellStyle name="Komma 2 2 8 3" xfId="654" xr:uid="{00000000-0005-0000-0000-000002000000}"/>
    <cellStyle name="Komma 2 2 8 3 2" xfId="1686" xr:uid="{00000000-0005-0000-0000-000002000000}"/>
    <cellStyle name="Komma 2 2 8 3 2 2" xfId="3750" xr:uid="{00000000-0005-0000-0000-000002000000}"/>
    <cellStyle name="Komma 2 2 8 3 2 2 2" xfId="7878" xr:uid="{00000000-0005-0000-0000-000002000000}"/>
    <cellStyle name="Komma 2 2 8 3 2 3" xfId="5814" xr:uid="{00000000-0005-0000-0000-000002000000}"/>
    <cellStyle name="Komma 2 2 8 3 3" xfId="2718" xr:uid="{00000000-0005-0000-0000-000002000000}"/>
    <cellStyle name="Komma 2 2 8 3 3 2" xfId="6846" xr:uid="{00000000-0005-0000-0000-000002000000}"/>
    <cellStyle name="Komma 2 2 8 3 4" xfId="4782" xr:uid="{00000000-0005-0000-0000-000002000000}"/>
    <cellStyle name="Komma 2 2 8 4" xfId="1170" xr:uid="{00000000-0005-0000-0000-000002000000}"/>
    <cellStyle name="Komma 2 2 8 4 2" xfId="3234" xr:uid="{00000000-0005-0000-0000-000002000000}"/>
    <cellStyle name="Komma 2 2 8 4 2 2" xfId="7362" xr:uid="{00000000-0005-0000-0000-000002000000}"/>
    <cellStyle name="Komma 2 2 8 4 3" xfId="5298" xr:uid="{00000000-0005-0000-0000-000002000000}"/>
    <cellStyle name="Komma 2 2 8 5" xfId="2202" xr:uid="{00000000-0005-0000-0000-000002000000}"/>
    <cellStyle name="Komma 2 2 8 5 2" xfId="6330" xr:uid="{00000000-0005-0000-0000-000002000000}"/>
    <cellStyle name="Komma 2 2 8 6" xfId="4266" xr:uid="{00000000-0005-0000-0000-000002000000}"/>
    <cellStyle name="Komma 2 2 9" xfId="267" xr:uid="{00000000-0005-0000-0000-000002000000}"/>
    <cellStyle name="Komma 2 2 9 2" xfId="783" xr:uid="{00000000-0005-0000-0000-000002000000}"/>
    <cellStyle name="Komma 2 2 9 2 2" xfId="1815" xr:uid="{00000000-0005-0000-0000-000002000000}"/>
    <cellStyle name="Komma 2 2 9 2 2 2" xfId="3879" xr:uid="{00000000-0005-0000-0000-000002000000}"/>
    <cellStyle name="Komma 2 2 9 2 2 2 2" xfId="8007" xr:uid="{00000000-0005-0000-0000-000002000000}"/>
    <cellStyle name="Komma 2 2 9 2 2 3" xfId="5943" xr:uid="{00000000-0005-0000-0000-000002000000}"/>
    <cellStyle name="Komma 2 2 9 2 3" xfId="2847" xr:uid="{00000000-0005-0000-0000-000002000000}"/>
    <cellStyle name="Komma 2 2 9 2 3 2" xfId="6975" xr:uid="{00000000-0005-0000-0000-000002000000}"/>
    <cellStyle name="Komma 2 2 9 2 4" xfId="4911" xr:uid="{00000000-0005-0000-0000-000002000000}"/>
    <cellStyle name="Komma 2 2 9 3" xfId="1299" xr:uid="{00000000-0005-0000-0000-000002000000}"/>
    <cellStyle name="Komma 2 2 9 3 2" xfId="3363" xr:uid="{00000000-0005-0000-0000-000002000000}"/>
    <cellStyle name="Komma 2 2 9 3 2 2" xfId="7491" xr:uid="{00000000-0005-0000-0000-000002000000}"/>
    <cellStyle name="Komma 2 2 9 3 3" xfId="5427" xr:uid="{00000000-0005-0000-0000-000002000000}"/>
    <cellStyle name="Komma 2 2 9 4" xfId="2331" xr:uid="{00000000-0005-0000-0000-000002000000}"/>
    <cellStyle name="Komma 2 2 9 4 2" xfId="6459" xr:uid="{00000000-0005-0000-0000-000002000000}"/>
    <cellStyle name="Komma 2 2 9 5" xfId="4395" xr:uid="{00000000-0005-0000-0000-000002000000}"/>
    <cellStyle name="Komma 2 3" xfId="8" xr:uid="{00000000-0005-0000-0000-000023000000}"/>
    <cellStyle name="Komma 2 3 10" xfId="2075" xr:uid="{00000000-0005-0000-0000-000023000000}"/>
    <cellStyle name="Komma 2 3 10 2" xfId="6203" xr:uid="{00000000-0005-0000-0000-000023000000}"/>
    <cellStyle name="Komma 2 3 11" xfId="4139" xr:uid="{00000000-0005-0000-0000-000023000000}"/>
    <cellStyle name="Komma 2 3 2" xfId="16" xr:uid="{00000000-0005-0000-0000-000024000000}"/>
    <cellStyle name="Komma 2 3 2 10" xfId="4147" xr:uid="{00000000-0005-0000-0000-000024000000}"/>
    <cellStyle name="Komma 2 3 2 2" xfId="34" xr:uid="{00000000-0005-0000-0000-000025000000}"/>
    <cellStyle name="Komma 2 3 2 2 2" xfId="66" xr:uid="{00000000-0005-0000-0000-000026000000}"/>
    <cellStyle name="Komma 2 3 2 2 2 2" xfId="130" xr:uid="{00000000-0005-0000-0000-000027000000}"/>
    <cellStyle name="Komma 2 3 2 2 2 2 2" xfId="259" xr:uid="{00000000-0005-0000-0000-000027000000}"/>
    <cellStyle name="Komma 2 3 2 2 2 2 2 2" xfId="517" xr:uid="{00000000-0005-0000-0000-000027000000}"/>
    <cellStyle name="Komma 2 3 2 2 2 2 2 2 2" xfId="1033" xr:uid="{00000000-0005-0000-0000-000027000000}"/>
    <cellStyle name="Komma 2 3 2 2 2 2 2 2 2 2" xfId="2065" xr:uid="{00000000-0005-0000-0000-000027000000}"/>
    <cellStyle name="Komma 2 3 2 2 2 2 2 2 2 2 2" xfId="4129" xr:uid="{00000000-0005-0000-0000-000027000000}"/>
    <cellStyle name="Komma 2 3 2 2 2 2 2 2 2 2 2 2" xfId="8257" xr:uid="{00000000-0005-0000-0000-000027000000}"/>
    <cellStyle name="Komma 2 3 2 2 2 2 2 2 2 2 3" xfId="6193" xr:uid="{00000000-0005-0000-0000-000027000000}"/>
    <cellStyle name="Komma 2 3 2 2 2 2 2 2 2 3" xfId="3097" xr:uid="{00000000-0005-0000-0000-000027000000}"/>
    <cellStyle name="Komma 2 3 2 2 2 2 2 2 2 3 2" xfId="7225" xr:uid="{00000000-0005-0000-0000-000027000000}"/>
    <cellStyle name="Komma 2 3 2 2 2 2 2 2 2 4" xfId="5161" xr:uid="{00000000-0005-0000-0000-000027000000}"/>
    <cellStyle name="Komma 2 3 2 2 2 2 2 2 3" xfId="1549" xr:uid="{00000000-0005-0000-0000-000027000000}"/>
    <cellStyle name="Komma 2 3 2 2 2 2 2 2 3 2" xfId="3613" xr:uid="{00000000-0005-0000-0000-000027000000}"/>
    <cellStyle name="Komma 2 3 2 2 2 2 2 2 3 2 2" xfId="7741" xr:uid="{00000000-0005-0000-0000-000027000000}"/>
    <cellStyle name="Komma 2 3 2 2 2 2 2 2 3 3" xfId="5677" xr:uid="{00000000-0005-0000-0000-000027000000}"/>
    <cellStyle name="Komma 2 3 2 2 2 2 2 2 4" xfId="2581" xr:uid="{00000000-0005-0000-0000-000027000000}"/>
    <cellStyle name="Komma 2 3 2 2 2 2 2 2 4 2" xfId="6709" xr:uid="{00000000-0005-0000-0000-000027000000}"/>
    <cellStyle name="Komma 2 3 2 2 2 2 2 2 5" xfId="4645" xr:uid="{00000000-0005-0000-0000-000027000000}"/>
    <cellStyle name="Komma 2 3 2 2 2 2 2 3" xfId="775" xr:uid="{00000000-0005-0000-0000-000027000000}"/>
    <cellStyle name="Komma 2 3 2 2 2 2 2 3 2" xfId="1807" xr:uid="{00000000-0005-0000-0000-000027000000}"/>
    <cellStyle name="Komma 2 3 2 2 2 2 2 3 2 2" xfId="3871" xr:uid="{00000000-0005-0000-0000-000027000000}"/>
    <cellStyle name="Komma 2 3 2 2 2 2 2 3 2 2 2" xfId="7999" xr:uid="{00000000-0005-0000-0000-000027000000}"/>
    <cellStyle name="Komma 2 3 2 2 2 2 2 3 2 3" xfId="5935" xr:uid="{00000000-0005-0000-0000-000027000000}"/>
    <cellStyle name="Komma 2 3 2 2 2 2 2 3 3" xfId="2839" xr:uid="{00000000-0005-0000-0000-000027000000}"/>
    <cellStyle name="Komma 2 3 2 2 2 2 2 3 3 2" xfId="6967" xr:uid="{00000000-0005-0000-0000-000027000000}"/>
    <cellStyle name="Komma 2 3 2 2 2 2 2 3 4" xfId="4903" xr:uid="{00000000-0005-0000-0000-000027000000}"/>
    <cellStyle name="Komma 2 3 2 2 2 2 2 4" xfId="1291" xr:uid="{00000000-0005-0000-0000-000027000000}"/>
    <cellStyle name="Komma 2 3 2 2 2 2 2 4 2" xfId="3355" xr:uid="{00000000-0005-0000-0000-000027000000}"/>
    <cellStyle name="Komma 2 3 2 2 2 2 2 4 2 2" xfId="7483" xr:uid="{00000000-0005-0000-0000-000027000000}"/>
    <cellStyle name="Komma 2 3 2 2 2 2 2 4 3" xfId="5419" xr:uid="{00000000-0005-0000-0000-000027000000}"/>
    <cellStyle name="Komma 2 3 2 2 2 2 2 5" xfId="2323" xr:uid="{00000000-0005-0000-0000-000027000000}"/>
    <cellStyle name="Komma 2 3 2 2 2 2 2 5 2" xfId="6451" xr:uid="{00000000-0005-0000-0000-000027000000}"/>
    <cellStyle name="Komma 2 3 2 2 2 2 2 6" xfId="4387" xr:uid="{00000000-0005-0000-0000-000027000000}"/>
    <cellStyle name="Komma 2 3 2 2 2 2 3" xfId="388" xr:uid="{00000000-0005-0000-0000-000027000000}"/>
    <cellStyle name="Komma 2 3 2 2 2 2 3 2" xfId="904" xr:uid="{00000000-0005-0000-0000-000027000000}"/>
    <cellStyle name="Komma 2 3 2 2 2 2 3 2 2" xfId="1936" xr:uid="{00000000-0005-0000-0000-000027000000}"/>
    <cellStyle name="Komma 2 3 2 2 2 2 3 2 2 2" xfId="4000" xr:uid="{00000000-0005-0000-0000-000027000000}"/>
    <cellStyle name="Komma 2 3 2 2 2 2 3 2 2 2 2" xfId="8128" xr:uid="{00000000-0005-0000-0000-000027000000}"/>
    <cellStyle name="Komma 2 3 2 2 2 2 3 2 2 3" xfId="6064" xr:uid="{00000000-0005-0000-0000-000027000000}"/>
    <cellStyle name="Komma 2 3 2 2 2 2 3 2 3" xfId="2968" xr:uid="{00000000-0005-0000-0000-000027000000}"/>
    <cellStyle name="Komma 2 3 2 2 2 2 3 2 3 2" xfId="7096" xr:uid="{00000000-0005-0000-0000-000027000000}"/>
    <cellStyle name="Komma 2 3 2 2 2 2 3 2 4" xfId="5032" xr:uid="{00000000-0005-0000-0000-000027000000}"/>
    <cellStyle name="Komma 2 3 2 2 2 2 3 3" xfId="1420" xr:uid="{00000000-0005-0000-0000-000027000000}"/>
    <cellStyle name="Komma 2 3 2 2 2 2 3 3 2" xfId="3484" xr:uid="{00000000-0005-0000-0000-000027000000}"/>
    <cellStyle name="Komma 2 3 2 2 2 2 3 3 2 2" xfId="7612" xr:uid="{00000000-0005-0000-0000-000027000000}"/>
    <cellStyle name="Komma 2 3 2 2 2 2 3 3 3" xfId="5548" xr:uid="{00000000-0005-0000-0000-000027000000}"/>
    <cellStyle name="Komma 2 3 2 2 2 2 3 4" xfId="2452" xr:uid="{00000000-0005-0000-0000-000027000000}"/>
    <cellStyle name="Komma 2 3 2 2 2 2 3 4 2" xfId="6580" xr:uid="{00000000-0005-0000-0000-000027000000}"/>
    <cellStyle name="Komma 2 3 2 2 2 2 3 5" xfId="4516" xr:uid="{00000000-0005-0000-0000-000027000000}"/>
    <cellStyle name="Komma 2 3 2 2 2 2 4" xfId="646" xr:uid="{00000000-0005-0000-0000-000027000000}"/>
    <cellStyle name="Komma 2 3 2 2 2 2 4 2" xfId="1678" xr:uid="{00000000-0005-0000-0000-000027000000}"/>
    <cellStyle name="Komma 2 3 2 2 2 2 4 2 2" xfId="3742" xr:uid="{00000000-0005-0000-0000-000027000000}"/>
    <cellStyle name="Komma 2 3 2 2 2 2 4 2 2 2" xfId="7870" xr:uid="{00000000-0005-0000-0000-000027000000}"/>
    <cellStyle name="Komma 2 3 2 2 2 2 4 2 3" xfId="5806" xr:uid="{00000000-0005-0000-0000-000027000000}"/>
    <cellStyle name="Komma 2 3 2 2 2 2 4 3" xfId="2710" xr:uid="{00000000-0005-0000-0000-000027000000}"/>
    <cellStyle name="Komma 2 3 2 2 2 2 4 3 2" xfId="6838" xr:uid="{00000000-0005-0000-0000-000027000000}"/>
    <cellStyle name="Komma 2 3 2 2 2 2 4 4" xfId="4774" xr:uid="{00000000-0005-0000-0000-000027000000}"/>
    <cellStyle name="Komma 2 3 2 2 2 2 5" xfId="1162" xr:uid="{00000000-0005-0000-0000-000027000000}"/>
    <cellStyle name="Komma 2 3 2 2 2 2 5 2" xfId="3226" xr:uid="{00000000-0005-0000-0000-000027000000}"/>
    <cellStyle name="Komma 2 3 2 2 2 2 5 2 2" xfId="7354" xr:uid="{00000000-0005-0000-0000-000027000000}"/>
    <cellStyle name="Komma 2 3 2 2 2 2 5 3" xfId="5290" xr:uid="{00000000-0005-0000-0000-000027000000}"/>
    <cellStyle name="Komma 2 3 2 2 2 2 6" xfId="2194" xr:uid="{00000000-0005-0000-0000-000027000000}"/>
    <cellStyle name="Komma 2 3 2 2 2 2 6 2" xfId="6322" xr:uid="{00000000-0005-0000-0000-000027000000}"/>
    <cellStyle name="Komma 2 3 2 2 2 2 7" xfId="4258" xr:uid="{00000000-0005-0000-0000-000027000000}"/>
    <cellStyle name="Komma 2 3 2 2 2 3" xfId="195" xr:uid="{00000000-0005-0000-0000-000026000000}"/>
    <cellStyle name="Komma 2 3 2 2 2 3 2" xfId="453" xr:uid="{00000000-0005-0000-0000-000026000000}"/>
    <cellStyle name="Komma 2 3 2 2 2 3 2 2" xfId="969" xr:uid="{00000000-0005-0000-0000-000026000000}"/>
    <cellStyle name="Komma 2 3 2 2 2 3 2 2 2" xfId="2001" xr:uid="{00000000-0005-0000-0000-000026000000}"/>
    <cellStyle name="Komma 2 3 2 2 2 3 2 2 2 2" xfId="4065" xr:uid="{00000000-0005-0000-0000-000026000000}"/>
    <cellStyle name="Komma 2 3 2 2 2 3 2 2 2 2 2" xfId="8193" xr:uid="{00000000-0005-0000-0000-000026000000}"/>
    <cellStyle name="Komma 2 3 2 2 2 3 2 2 2 3" xfId="6129" xr:uid="{00000000-0005-0000-0000-000026000000}"/>
    <cellStyle name="Komma 2 3 2 2 2 3 2 2 3" xfId="3033" xr:uid="{00000000-0005-0000-0000-000026000000}"/>
    <cellStyle name="Komma 2 3 2 2 2 3 2 2 3 2" xfId="7161" xr:uid="{00000000-0005-0000-0000-000026000000}"/>
    <cellStyle name="Komma 2 3 2 2 2 3 2 2 4" xfId="5097" xr:uid="{00000000-0005-0000-0000-000026000000}"/>
    <cellStyle name="Komma 2 3 2 2 2 3 2 3" xfId="1485" xr:uid="{00000000-0005-0000-0000-000026000000}"/>
    <cellStyle name="Komma 2 3 2 2 2 3 2 3 2" xfId="3549" xr:uid="{00000000-0005-0000-0000-000026000000}"/>
    <cellStyle name="Komma 2 3 2 2 2 3 2 3 2 2" xfId="7677" xr:uid="{00000000-0005-0000-0000-000026000000}"/>
    <cellStyle name="Komma 2 3 2 2 2 3 2 3 3" xfId="5613" xr:uid="{00000000-0005-0000-0000-000026000000}"/>
    <cellStyle name="Komma 2 3 2 2 2 3 2 4" xfId="2517" xr:uid="{00000000-0005-0000-0000-000026000000}"/>
    <cellStyle name="Komma 2 3 2 2 2 3 2 4 2" xfId="6645" xr:uid="{00000000-0005-0000-0000-000026000000}"/>
    <cellStyle name="Komma 2 3 2 2 2 3 2 5" xfId="4581" xr:uid="{00000000-0005-0000-0000-000026000000}"/>
    <cellStyle name="Komma 2 3 2 2 2 3 3" xfId="711" xr:uid="{00000000-0005-0000-0000-000026000000}"/>
    <cellStyle name="Komma 2 3 2 2 2 3 3 2" xfId="1743" xr:uid="{00000000-0005-0000-0000-000026000000}"/>
    <cellStyle name="Komma 2 3 2 2 2 3 3 2 2" xfId="3807" xr:uid="{00000000-0005-0000-0000-000026000000}"/>
    <cellStyle name="Komma 2 3 2 2 2 3 3 2 2 2" xfId="7935" xr:uid="{00000000-0005-0000-0000-000026000000}"/>
    <cellStyle name="Komma 2 3 2 2 2 3 3 2 3" xfId="5871" xr:uid="{00000000-0005-0000-0000-000026000000}"/>
    <cellStyle name="Komma 2 3 2 2 2 3 3 3" xfId="2775" xr:uid="{00000000-0005-0000-0000-000026000000}"/>
    <cellStyle name="Komma 2 3 2 2 2 3 3 3 2" xfId="6903" xr:uid="{00000000-0005-0000-0000-000026000000}"/>
    <cellStyle name="Komma 2 3 2 2 2 3 3 4" xfId="4839" xr:uid="{00000000-0005-0000-0000-000026000000}"/>
    <cellStyle name="Komma 2 3 2 2 2 3 4" xfId="1227" xr:uid="{00000000-0005-0000-0000-000026000000}"/>
    <cellStyle name="Komma 2 3 2 2 2 3 4 2" xfId="3291" xr:uid="{00000000-0005-0000-0000-000026000000}"/>
    <cellStyle name="Komma 2 3 2 2 2 3 4 2 2" xfId="7419" xr:uid="{00000000-0005-0000-0000-000026000000}"/>
    <cellStyle name="Komma 2 3 2 2 2 3 4 3" xfId="5355" xr:uid="{00000000-0005-0000-0000-000026000000}"/>
    <cellStyle name="Komma 2 3 2 2 2 3 5" xfId="2259" xr:uid="{00000000-0005-0000-0000-000026000000}"/>
    <cellStyle name="Komma 2 3 2 2 2 3 5 2" xfId="6387" xr:uid="{00000000-0005-0000-0000-000026000000}"/>
    <cellStyle name="Komma 2 3 2 2 2 3 6" xfId="4323" xr:uid="{00000000-0005-0000-0000-000026000000}"/>
    <cellStyle name="Komma 2 3 2 2 2 4" xfId="324" xr:uid="{00000000-0005-0000-0000-000026000000}"/>
    <cellStyle name="Komma 2 3 2 2 2 4 2" xfId="840" xr:uid="{00000000-0005-0000-0000-000026000000}"/>
    <cellStyle name="Komma 2 3 2 2 2 4 2 2" xfId="1872" xr:uid="{00000000-0005-0000-0000-000026000000}"/>
    <cellStyle name="Komma 2 3 2 2 2 4 2 2 2" xfId="3936" xr:uid="{00000000-0005-0000-0000-000026000000}"/>
    <cellStyle name="Komma 2 3 2 2 2 4 2 2 2 2" xfId="8064" xr:uid="{00000000-0005-0000-0000-000026000000}"/>
    <cellStyle name="Komma 2 3 2 2 2 4 2 2 3" xfId="6000" xr:uid="{00000000-0005-0000-0000-000026000000}"/>
    <cellStyle name="Komma 2 3 2 2 2 4 2 3" xfId="2904" xr:uid="{00000000-0005-0000-0000-000026000000}"/>
    <cellStyle name="Komma 2 3 2 2 2 4 2 3 2" xfId="7032" xr:uid="{00000000-0005-0000-0000-000026000000}"/>
    <cellStyle name="Komma 2 3 2 2 2 4 2 4" xfId="4968" xr:uid="{00000000-0005-0000-0000-000026000000}"/>
    <cellStyle name="Komma 2 3 2 2 2 4 3" xfId="1356" xr:uid="{00000000-0005-0000-0000-000026000000}"/>
    <cellStyle name="Komma 2 3 2 2 2 4 3 2" xfId="3420" xr:uid="{00000000-0005-0000-0000-000026000000}"/>
    <cellStyle name="Komma 2 3 2 2 2 4 3 2 2" xfId="7548" xr:uid="{00000000-0005-0000-0000-000026000000}"/>
    <cellStyle name="Komma 2 3 2 2 2 4 3 3" xfId="5484" xr:uid="{00000000-0005-0000-0000-000026000000}"/>
    <cellStyle name="Komma 2 3 2 2 2 4 4" xfId="2388" xr:uid="{00000000-0005-0000-0000-000026000000}"/>
    <cellStyle name="Komma 2 3 2 2 2 4 4 2" xfId="6516" xr:uid="{00000000-0005-0000-0000-000026000000}"/>
    <cellStyle name="Komma 2 3 2 2 2 4 5" xfId="4452" xr:uid="{00000000-0005-0000-0000-000026000000}"/>
    <cellStyle name="Komma 2 3 2 2 2 5" xfId="582" xr:uid="{00000000-0005-0000-0000-000026000000}"/>
    <cellStyle name="Komma 2 3 2 2 2 5 2" xfId="1614" xr:uid="{00000000-0005-0000-0000-000026000000}"/>
    <cellStyle name="Komma 2 3 2 2 2 5 2 2" xfId="3678" xr:uid="{00000000-0005-0000-0000-000026000000}"/>
    <cellStyle name="Komma 2 3 2 2 2 5 2 2 2" xfId="7806" xr:uid="{00000000-0005-0000-0000-000026000000}"/>
    <cellStyle name="Komma 2 3 2 2 2 5 2 3" xfId="5742" xr:uid="{00000000-0005-0000-0000-000026000000}"/>
    <cellStyle name="Komma 2 3 2 2 2 5 3" xfId="2646" xr:uid="{00000000-0005-0000-0000-000026000000}"/>
    <cellStyle name="Komma 2 3 2 2 2 5 3 2" xfId="6774" xr:uid="{00000000-0005-0000-0000-000026000000}"/>
    <cellStyle name="Komma 2 3 2 2 2 5 4" xfId="4710" xr:uid="{00000000-0005-0000-0000-000026000000}"/>
    <cellStyle name="Komma 2 3 2 2 2 6" xfId="1098" xr:uid="{00000000-0005-0000-0000-000026000000}"/>
    <cellStyle name="Komma 2 3 2 2 2 6 2" xfId="3162" xr:uid="{00000000-0005-0000-0000-000026000000}"/>
    <cellStyle name="Komma 2 3 2 2 2 6 2 2" xfId="7290" xr:uid="{00000000-0005-0000-0000-000026000000}"/>
    <cellStyle name="Komma 2 3 2 2 2 6 3" xfId="5226" xr:uid="{00000000-0005-0000-0000-000026000000}"/>
    <cellStyle name="Komma 2 3 2 2 2 7" xfId="2130" xr:uid="{00000000-0005-0000-0000-000026000000}"/>
    <cellStyle name="Komma 2 3 2 2 2 7 2" xfId="6258" xr:uid="{00000000-0005-0000-0000-000026000000}"/>
    <cellStyle name="Komma 2 3 2 2 2 8" xfId="4194" xr:uid="{00000000-0005-0000-0000-000026000000}"/>
    <cellStyle name="Komma 2 3 2 2 3" xfId="98" xr:uid="{00000000-0005-0000-0000-000028000000}"/>
    <cellStyle name="Komma 2 3 2 2 3 2" xfId="227" xr:uid="{00000000-0005-0000-0000-000028000000}"/>
    <cellStyle name="Komma 2 3 2 2 3 2 2" xfId="485" xr:uid="{00000000-0005-0000-0000-000028000000}"/>
    <cellStyle name="Komma 2 3 2 2 3 2 2 2" xfId="1001" xr:uid="{00000000-0005-0000-0000-000028000000}"/>
    <cellStyle name="Komma 2 3 2 2 3 2 2 2 2" xfId="2033" xr:uid="{00000000-0005-0000-0000-000028000000}"/>
    <cellStyle name="Komma 2 3 2 2 3 2 2 2 2 2" xfId="4097" xr:uid="{00000000-0005-0000-0000-000028000000}"/>
    <cellStyle name="Komma 2 3 2 2 3 2 2 2 2 2 2" xfId="8225" xr:uid="{00000000-0005-0000-0000-000028000000}"/>
    <cellStyle name="Komma 2 3 2 2 3 2 2 2 2 3" xfId="6161" xr:uid="{00000000-0005-0000-0000-000028000000}"/>
    <cellStyle name="Komma 2 3 2 2 3 2 2 2 3" xfId="3065" xr:uid="{00000000-0005-0000-0000-000028000000}"/>
    <cellStyle name="Komma 2 3 2 2 3 2 2 2 3 2" xfId="7193" xr:uid="{00000000-0005-0000-0000-000028000000}"/>
    <cellStyle name="Komma 2 3 2 2 3 2 2 2 4" xfId="5129" xr:uid="{00000000-0005-0000-0000-000028000000}"/>
    <cellStyle name="Komma 2 3 2 2 3 2 2 3" xfId="1517" xr:uid="{00000000-0005-0000-0000-000028000000}"/>
    <cellStyle name="Komma 2 3 2 2 3 2 2 3 2" xfId="3581" xr:uid="{00000000-0005-0000-0000-000028000000}"/>
    <cellStyle name="Komma 2 3 2 2 3 2 2 3 2 2" xfId="7709" xr:uid="{00000000-0005-0000-0000-000028000000}"/>
    <cellStyle name="Komma 2 3 2 2 3 2 2 3 3" xfId="5645" xr:uid="{00000000-0005-0000-0000-000028000000}"/>
    <cellStyle name="Komma 2 3 2 2 3 2 2 4" xfId="2549" xr:uid="{00000000-0005-0000-0000-000028000000}"/>
    <cellStyle name="Komma 2 3 2 2 3 2 2 4 2" xfId="6677" xr:uid="{00000000-0005-0000-0000-000028000000}"/>
    <cellStyle name="Komma 2 3 2 2 3 2 2 5" xfId="4613" xr:uid="{00000000-0005-0000-0000-000028000000}"/>
    <cellStyle name="Komma 2 3 2 2 3 2 3" xfId="743" xr:uid="{00000000-0005-0000-0000-000028000000}"/>
    <cellStyle name="Komma 2 3 2 2 3 2 3 2" xfId="1775" xr:uid="{00000000-0005-0000-0000-000028000000}"/>
    <cellStyle name="Komma 2 3 2 2 3 2 3 2 2" xfId="3839" xr:uid="{00000000-0005-0000-0000-000028000000}"/>
    <cellStyle name="Komma 2 3 2 2 3 2 3 2 2 2" xfId="7967" xr:uid="{00000000-0005-0000-0000-000028000000}"/>
    <cellStyle name="Komma 2 3 2 2 3 2 3 2 3" xfId="5903" xr:uid="{00000000-0005-0000-0000-000028000000}"/>
    <cellStyle name="Komma 2 3 2 2 3 2 3 3" xfId="2807" xr:uid="{00000000-0005-0000-0000-000028000000}"/>
    <cellStyle name="Komma 2 3 2 2 3 2 3 3 2" xfId="6935" xr:uid="{00000000-0005-0000-0000-000028000000}"/>
    <cellStyle name="Komma 2 3 2 2 3 2 3 4" xfId="4871" xr:uid="{00000000-0005-0000-0000-000028000000}"/>
    <cellStyle name="Komma 2 3 2 2 3 2 4" xfId="1259" xr:uid="{00000000-0005-0000-0000-000028000000}"/>
    <cellStyle name="Komma 2 3 2 2 3 2 4 2" xfId="3323" xr:uid="{00000000-0005-0000-0000-000028000000}"/>
    <cellStyle name="Komma 2 3 2 2 3 2 4 2 2" xfId="7451" xr:uid="{00000000-0005-0000-0000-000028000000}"/>
    <cellStyle name="Komma 2 3 2 2 3 2 4 3" xfId="5387" xr:uid="{00000000-0005-0000-0000-000028000000}"/>
    <cellStyle name="Komma 2 3 2 2 3 2 5" xfId="2291" xr:uid="{00000000-0005-0000-0000-000028000000}"/>
    <cellStyle name="Komma 2 3 2 2 3 2 5 2" xfId="6419" xr:uid="{00000000-0005-0000-0000-000028000000}"/>
    <cellStyle name="Komma 2 3 2 2 3 2 6" xfId="4355" xr:uid="{00000000-0005-0000-0000-000028000000}"/>
    <cellStyle name="Komma 2 3 2 2 3 3" xfId="356" xr:uid="{00000000-0005-0000-0000-000028000000}"/>
    <cellStyle name="Komma 2 3 2 2 3 3 2" xfId="872" xr:uid="{00000000-0005-0000-0000-000028000000}"/>
    <cellStyle name="Komma 2 3 2 2 3 3 2 2" xfId="1904" xr:uid="{00000000-0005-0000-0000-000028000000}"/>
    <cellStyle name="Komma 2 3 2 2 3 3 2 2 2" xfId="3968" xr:uid="{00000000-0005-0000-0000-000028000000}"/>
    <cellStyle name="Komma 2 3 2 2 3 3 2 2 2 2" xfId="8096" xr:uid="{00000000-0005-0000-0000-000028000000}"/>
    <cellStyle name="Komma 2 3 2 2 3 3 2 2 3" xfId="6032" xr:uid="{00000000-0005-0000-0000-000028000000}"/>
    <cellStyle name="Komma 2 3 2 2 3 3 2 3" xfId="2936" xr:uid="{00000000-0005-0000-0000-000028000000}"/>
    <cellStyle name="Komma 2 3 2 2 3 3 2 3 2" xfId="7064" xr:uid="{00000000-0005-0000-0000-000028000000}"/>
    <cellStyle name="Komma 2 3 2 2 3 3 2 4" xfId="5000" xr:uid="{00000000-0005-0000-0000-000028000000}"/>
    <cellStyle name="Komma 2 3 2 2 3 3 3" xfId="1388" xr:uid="{00000000-0005-0000-0000-000028000000}"/>
    <cellStyle name="Komma 2 3 2 2 3 3 3 2" xfId="3452" xr:uid="{00000000-0005-0000-0000-000028000000}"/>
    <cellStyle name="Komma 2 3 2 2 3 3 3 2 2" xfId="7580" xr:uid="{00000000-0005-0000-0000-000028000000}"/>
    <cellStyle name="Komma 2 3 2 2 3 3 3 3" xfId="5516" xr:uid="{00000000-0005-0000-0000-000028000000}"/>
    <cellStyle name="Komma 2 3 2 2 3 3 4" xfId="2420" xr:uid="{00000000-0005-0000-0000-000028000000}"/>
    <cellStyle name="Komma 2 3 2 2 3 3 4 2" xfId="6548" xr:uid="{00000000-0005-0000-0000-000028000000}"/>
    <cellStyle name="Komma 2 3 2 2 3 3 5" xfId="4484" xr:uid="{00000000-0005-0000-0000-000028000000}"/>
    <cellStyle name="Komma 2 3 2 2 3 4" xfId="614" xr:uid="{00000000-0005-0000-0000-000028000000}"/>
    <cellStyle name="Komma 2 3 2 2 3 4 2" xfId="1646" xr:uid="{00000000-0005-0000-0000-000028000000}"/>
    <cellStyle name="Komma 2 3 2 2 3 4 2 2" xfId="3710" xr:uid="{00000000-0005-0000-0000-000028000000}"/>
    <cellStyle name="Komma 2 3 2 2 3 4 2 2 2" xfId="7838" xr:uid="{00000000-0005-0000-0000-000028000000}"/>
    <cellStyle name="Komma 2 3 2 2 3 4 2 3" xfId="5774" xr:uid="{00000000-0005-0000-0000-000028000000}"/>
    <cellStyle name="Komma 2 3 2 2 3 4 3" xfId="2678" xr:uid="{00000000-0005-0000-0000-000028000000}"/>
    <cellStyle name="Komma 2 3 2 2 3 4 3 2" xfId="6806" xr:uid="{00000000-0005-0000-0000-000028000000}"/>
    <cellStyle name="Komma 2 3 2 2 3 4 4" xfId="4742" xr:uid="{00000000-0005-0000-0000-000028000000}"/>
    <cellStyle name="Komma 2 3 2 2 3 5" xfId="1130" xr:uid="{00000000-0005-0000-0000-000028000000}"/>
    <cellStyle name="Komma 2 3 2 2 3 5 2" xfId="3194" xr:uid="{00000000-0005-0000-0000-000028000000}"/>
    <cellStyle name="Komma 2 3 2 2 3 5 2 2" xfId="7322" xr:uid="{00000000-0005-0000-0000-000028000000}"/>
    <cellStyle name="Komma 2 3 2 2 3 5 3" xfId="5258" xr:uid="{00000000-0005-0000-0000-000028000000}"/>
    <cellStyle name="Komma 2 3 2 2 3 6" xfId="2162" xr:uid="{00000000-0005-0000-0000-000028000000}"/>
    <cellStyle name="Komma 2 3 2 2 3 6 2" xfId="6290" xr:uid="{00000000-0005-0000-0000-000028000000}"/>
    <cellStyle name="Komma 2 3 2 2 3 7" xfId="4226" xr:uid="{00000000-0005-0000-0000-000028000000}"/>
    <cellStyle name="Komma 2 3 2 2 4" xfId="163" xr:uid="{00000000-0005-0000-0000-000025000000}"/>
    <cellStyle name="Komma 2 3 2 2 4 2" xfId="421" xr:uid="{00000000-0005-0000-0000-000025000000}"/>
    <cellStyle name="Komma 2 3 2 2 4 2 2" xfId="937" xr:uid="{00000000-0005-0000-0000-000025000000}"/>
    <cellStyle name="Komma 2 3 2 2 4 2 2 2" xfId="1969" xr:uid="{00000000-0005-0000-0000-000025000000}"/>
    <cellStyle name="Komma 2 3 2 2 4 2 2 2 2" xfId="4033" xr:uid="{00000000-0005-0000-0000-000025000000}"/>
    <cellStyle name="Komma 2 3 2 2 4 2 2 2 2 2" xfId="8161" xr:uid="{00000000-0005-0000-0000-000025000000}"/>
    <cellStyle name="Komma 2 3 2 2 4 2 2 2 3" xfId="6097" xr:uid="{00000000-0005-0000-0000-000025000000}"/>
    <cellStyle name="Komma 2 3 2 2 4 2 2 3" xfId="3001" xr:uid="{00000000-0005-0000-0000-000025000000}"/>
    <cellStyle name="Komma 2 3 2 2 4 2 2 3 2" xfId="7129" xr:uid="{00000000-0005-0000-0000-000025000000}"/>
    <cellStyle name="Komma 2 3 2 2 4 2 2 4" xfId="5065" xr:uid="{00000000-0005-0000-0000-000025000000}"/>
    <cellStyle name="Komma 2 3 2 2 4 2 3" xfId="1453" xr:uid="{00000000-0005-0000-0000-000025000000}"/>
    <cellStyle name="Komma 2 3 2 2 4 2 3 2" xfId="3517" xr:uid="{00000000-0005-0000-0000-000025000000}"/>
    <cellStyle name="Komma 2 3 2 2 4 2 3 2 2" xfId="7645" xr:uid="{00000000-0005-0000-0000-000025000000}"/>
    <cellStyle name="Komma 2 3 2 2 4 2 3 3" xfId="5581" xr:uid="{00000000-0005-0000-0000-000025000000}"/>
    <cellStyle name="Komma 2 3 2 2 4 2 4" xfId="2485" xr:uid="{00000000-0005-0000-0000-000025000000}"/>
    <cellStyle name="Komma 2 3 2 2 4 2 4 2" xfId="6613" xr:uid="{00000000-0005-0000-0000-000025000000}"/>
    <cellStyle name="Komma 2 3 2 2 4 2 5" xfId="4549" xr:uid="{00000000-0005-0000-0000-000025000000}"/>
    <cellStyle name="Komma 2 3 2 2 4 3" xfId="679" xr:uid="{00000000-0005-0000-0000-000025000000}"/>
    <cellStyle name="Komma 2 3 2 2 4 3 2" xfId="1711" xr:uid="{00000000-0005-0000-0000-000025000000}"/>
    <cellStyle name="Komma 2 3 2 2 4 3 2 2" xfId="3775" xr:uid="{00000000-0005-0000-0000-000025000000}"/>
    <cellStyle name="Komma 2 3 2 2 4 3 2 2 2" xfId="7903" xr:uid="{00000000-0005-0000-0000-000025000000}"/>
    <cellStyle name="Komma 2 3 2 2 4 3 2 3" xfId="5839" xr:uid="{00000000-0005-0000-0000-000025000000}"/>
    <cellStyle name="Komma 2 3 2 2 4 3 3" xfId="2743" xr:uid="{00000000-0005-0000-0000-000025000000}"/>
    <cellStyle name="Komma 2 3 2 2 4 3 3 2" xfId="6871" xr:uid="{00000000-0005-0000-0000-000025000000}"/>
    <cellStyle name="Komma 2 3 2 2 4 3 4" xfId="4807" xr:uid="{00000000-0005-0000-0000-000025000000}"/>
    <cellStyle name="Komma 2 3 2 2 4 4" xfId="1195" xr:uid="{00000000-0005-0000-0000-000025000000}"/>
    <cellStyle name="Komma 2 3 2 2 4 4 2" xfId="3259" xr:uid="{00000000-0005-0000-0000-000025000000}"/>
    <cellStyle name="Komma 2 3 2 2 4 4 2 2" xfId="7387" xr:uid="{00000000-0005-0000-0000-000025000000}"/>
    <cellStyle name="Komma 2 3 2 2 4 4 3" xfId="5323" xr:uid="{00000000-0005-0000-0000-000025000000}"/>
    <cellStyle name="Komma 2 3 2 2 4 5" xfId="2227" xr:uid="{00000000-0005-0000-0000-000025000000}"/>
    <cellStyle name="Komma 2 3 2 2 4 5 2" xfId="6355" xr:uid="{00000000-0005-0000-0000-000025000000}"/>
    <cellStyle name="Komma 2 3 2 2 4 6" xfId="4291" xr:uid="{00000000-0005-0000-0000-000025000000}"/>
    <cellStyle name="Komma 2 3 2 2 5" xfId="292" xr:uid="{00000000-0005-0000-0000-000025000000}"/>
    <cellStyle name="Komma 2 3 2 2 5 2" xfId="808" xr:uid="{00000000-0005-0000-0000-000025000000}"/>
    <cellStyle name="Komma 2 3 2 2 5 2 2" xfId="1840" xr:uid="{00000000-0005-0000-0000-000025000000}"/>
    <cellStyle name="Komma 2 3 2 2 5 2 2 2" xfId="3904" xr:uid="{00000000-0005-0000-0000-000025000000}"/>
    <cellStyle name="Komma 2 3 2 2 5 2 2 2 2" xfId="8032" xr:uid="{00000000-0005-0000-0000-000025000000}"/>
    <cellStyle name="Komma 2 3 2 2 5 2 2 3" xfId="5968" xr:uid="{00000000-0005-0000-0000-000025000000}"/>
    <cellStyle name="Komma 2 3 2 2 5 2 3" xfId="2872" xr:uid="{00000000-0005-0000-0000-000025000000}"/>
    <cellStyle name="Komma 2 3 2 2 5 2 3 2" xfId="7000" xr:uid="{00000000-0005-0000-0000-000025000000}"/>
    <cellStyle name="Komma 2 3 2 2 5 2 4" xfId="4936" xr:uid="{00000000-0005-0000-0000-000025000000}"/>
    <cellStyle name="Komma 2 3 2 2 5 3" xfId="1324" xr:uid="{00000000-0005-0000-0000-000025000000}"/>
    <cellStyle name="Komma 2 3 2 2 5 3 2" xfId="3388" xr:uid="{00000000-0005-0000-0000-000025000000}"/>
    <cellStyle name="Komma 2 3 2 2 5 3 2 2" xfId="7516" xr:uid="{00000000-0005-0000-0000-000025000000}"/>
    <cellStyle name="Komma 2 3 2 2 5 3 3" xfId="5452" xr:uid="{00000000-0005-0000-0000-000025000000}"/>
    <cellStyle name="Komma 2 3 2 2 5 4" xfId="2356" xr:uid="{00000000-0005-0000-0000-000025000000}"/>
    <cellStyle name="Komma 2 3 2 2 5 4 2" xfId="6484" xr:uid="{00000000-0005-0000-0000-000025000000}"/>
    <cellStyle name="Komma 2 3 2 2 5 5" xfId="4420" xr:uid="{00000000-0005-0000-0000-000025000000}"/>
    <cellStyle name="Komma 2 3 2 2 6" xfId="550" xr:uid="{00000000-0005-0000-0000-000025000000}"/>
    <cellStyle name="Komma 2 3 2 2 6 2" xfId="1582" xr:uid="{00000000-0005-0000-0000-000025000000}"/>
    <cellStyle name="Komma 2 3 2 2 6 2 2" xfId="3646" xr:uid="{00000000-0005-0000-0000-000025000000}"/>
    <cellStyle name="Komma 2 3 2 2 6 2 2 2" xfId="7774" xr:uid="{00000000-0005-0000-0000-000025000000}"/>
    <cellStyle name="Komma 2 3 2 2 6 2 3" xfId="5710" xr:uid="{00000000-0005-0000-0000-000025000000}"/>
    <cellStyle name="Komma 2 3 2 2 6 3" xfId="2614" xr:uid="{00000000-0005-0000-0000-000025000000}"/>
    <cellStyle name="Komma 2 3 2 2 6 3 2" xfId="6742" xr:uid="{00000000-0005-0000-0000-000025000000}"/>
    <cellStyle name="Komma 2 3 2 2 6 4" xfId="4678" xr:uid="{00000000-0005-0000-0000-000025000000}"/>
    <cellStyle name="Komma 2 3 2 2 7" xfId="1066" xr:uid="{00000000-0005-0000-0000-000025000000}"/>
    <cellStyle name="Komma 2 3 2 2 7 2" xfId="3130" xr:uid="{00000000-0005-0000-0000-000025000000}"/>
    <cellStyle name="Komma 2 3 2 2 7 2 2" xfId="7258" xr:uid="{00000000-0005-0000-0000-000025000000}"/>
    <cellStyle name="Komma 2 3 2 2 7 3" xfId="5194" xr:uid="{00000000-0005-0000-0000-000025000000}"/>
    <cellStyle name="Komma 2 3 2 2 8" xfId="2098" xr:uid="{00000000-0005-0000-0000-000025000000}"/>
    <cellStyle name="Komma 2 3 2 2 8 2" xfId="6226" xr:uid="{00000000-0005-0000-0000-000025000000}"/>
    <cellStyle name="Komma 2 3 2 2 9" xfId="4162" xr:uid="{00000000-0005-0000-0000-000025000000}"/>
    <cellStyle name="Komma 2 3 2 3" xfId="50" xr:uid="{00000000-0005-0000-0000-000029000000}"/>
    <cellStyle name="Komma 2 3 2 3 2" xfId="114" xr:uid="{00000000-0005-0000-0000-00002A000000}"/>
    <cellStyle name="Komma 2 3 2 3 2 2" xfId="243" xr:uid="{00000000-0005-0000-0000-00002A000000}"/>
    <cellStyle name="Komma 2 3 2 3 2 2 2" xfId="501" xr:uid="{00000000-0005-0000-0000-00002A000000}"/>
    <cellStyle name="Komma 2 3 2 3 2 2 2 2" xfId="1017" xr:uid="{00000000-0005-0000-0000-00002A000000}"/>
    <cellStyle name="Komma 2 3 2 3 2 2 2 2 2" xfId="2049" xr:uid="{00000000-0005-0000-0000-00002A000000}"/>
    <cellStyle name="Komma 2 3 2 3 2 2 2 2 2 2" xfId="4113" xr:uid="{00000000-0005-0000-0000-00002A000000}"/>
    <cellStyle name="Komma 2 3 2 3 2 2 2 2 2 2 2" xfId="8241" xr:uid="{00000000-0005-0000-0000-00002A000000}"/>
    <cellStyle name="Komma 2 3 2 3 2 2 2 2 2 3" xfId="6177" xr:uid="{00000000-0005-0000-0000-00002A000000}"/>
    <cellStyle name="Komma 2 3 2 3 2 2 2 2 3" xfId="3081" xr:uid="{00000000-0005-0000-0000-00002A000000}"/>
    <cellStyle name="Komma 2 3 2 3 2 2 2 2 3 2" xfId="7209" xr:uid="{00000000-0005-0000-0000-00002A000000}"/>
    <cellStyle name="Komma 2 3 2 3 2 2 2 2 4" xfId="5145" xr:uid="{00000000-0005-0000-0000-00002A000000}"/>
    <cellStyle name="Komma 2 3 2 3 2 2 2 3" xfId="1533" xr:uid="{00000000-0005-0000-0000-00002A000000}"/>
    <cellStyle name="Komma 2 3 2 3 2 2 2 3 2" xfId="3597" xr:uid="{00000000-0005-0000-0000-00002A000000}"/>
    <cellStyle name="Komma 2 3 2 3 2 2 2 3 2 2" xfId="7725" xr:uid="{00000000-0005-0000-0000-00002A000000}"/>
    <cellStyle name="Komma 2 3 2 3 2 2 2 3 3" xfId="5661" xr:uid="{00000000-0005-0000-0000-00002A000000}"/>
    <cellStyle name="Komma 2 3 2 3 2 2 2 4" xfId="2565" xr:uid="{00000000-0005-0000-0000-00002A000000}"/>
    <cellStyle name="Komma 2 3 2 3 2 2 2 4 2" xfId="6693" xr:uid="{00000000-0005-0000-0000-00002A000000}"/>
    <cellStyle name="Komma 2 3 2 3 2 2 2 5" xfId="4629" xr:uid="{00000000-0005-0000-0000-00002A000000}"/>
    <cellStyle name="Komma 2 3 2 3 2 2 3" xfId="759" xr:uid="{00000000-0005-0000-0000-00002A000000}"/>
    <cellStyle name="Komma 2 3 2 3 2 2 3 2" xfId="1791" xr:uid="{00000000-0005-0000-0000-00002A000000}"/>
    <cellStyle name="Komma 2 3 2 3 2 2 3 2 2" xfId="3855" xr:uid="{00000000-0005-0000-0000-00002A000000}"/>
    <cellStyle name="Komma 2 3 2 3 2 2 3 2 2 2" xfId="7983" xr:uid="{00000000-0005-0000-0000-00002A000000}"/>
    <cellStyle name="Komma 2 3 2 3 2 2 3 2 3" xfId="5919" xr:uid="{00000000-0005-0000-0000-00002A000000}"/>
    <cellStyle name="Komma 2 3 2 3 2 2 3 3" xfId="2823" xr:uid="{00000000-0005-0000-0000-00002A000000}"/>
    <cellStyle name="Komma 2 3 2 3 2 2 3 3 2" xfId="6951" xr:uid="{00000000-0005-0000-0000-00002A000000}"/>
    <cellStyle name="Komma 2 3 2 3 2 2 3 4" xfId="4887" xr:uid="{00000000-0005-0000-0000-00002A000000}"/>
    <cellStyle name="Komma 2 3 2 3 2 2 4" xfId="1275" xr:uid="{00000000-0005-0000-0000-00002A000000}"/>
    <cellStyle name="Komma 2 3 2 3 2 2 4 2" xfId="3339" xr:uid="{00000000-0005-0000-0000-00002A000000}"/>
    <cellStyle name="Komma 2 3 2 3 2 2 4 2 2" xfId="7467" xr:uid="{00000000-0005-0000-0000-00002A000000}"/>
    <cellStyle name="Komma 2 3 2 3 2 2 4 3" xfId="5403" xr:uid="{00000000-0005-0000-0000-00002A000000}"/>
    <cellStyle name="Komma 2 3 2 3 2 2 5" xfId="2307" xr:uid="{00000000-0005-0000-0000-00002A000000}"/>
    <cellStyle name="Komma 2 3 2 3 2 2 5 2" xfId="6435" xr:uid="{00000000-0005-0000-0000-00002A000000}"/>
    <cellStyle name="Komma 2 3 2 3 2 2 6" xfId="4371" xr:uid="{00000000-0005-0000-0000-00002A000000}"/>
    <cellStyle name="Komma 2 3 2 3 2 3" xfId="372" xr:uid="{00000000-0005-0000-0000-00002A000000}"/>
    <cellStyle name="Komma 2 3 2 3 2 3 2" xfId="888" xr:uid="{00000000-0005-0000-0000-00002A000000}"/>
    <cellStyle name="Komma 2 3 2 3 2 3 2 2" xfId="1920" xr:uid="{00000000-0005-0000-0000-00002A000000}"/>
    <cellStyle name="Komma 2 3 2 3 2 3 2 2 2" xfId="3984" xr:uid="{00000000-0005-0000-0000-00002A000000}"/>
    <cellStyle name="Komma 2 3 2 3 2 3 2 2 2 2" xfId="8112" xr:uid="{00000000-0005-0000-0000-00002A000000}"/>
    <cellStyle name="Komma 2 3 2 3 2 3 2 2 3" xfId="6048" xr:uid="{00000000-0005-0000-0000-00002A000000}"/>
    <cellStyle name="Komma 2 3 2 3 2 3 2 3" xfId="2952" xr:uid="{00000000-0005-0000-0000-00002A000000}"/>
    <cellStyle name="Komma 2 3 2 3 2 3 2 3 2" xfId="7080" xr:uid="{00000000-0005-0000-0000-00002A000000}"/>
    <cellStyle name="Komma 2 3 2 3 2 3 2 4" xfId="5016" xr:uid="{00000000-0005-0000-0000-00002A000000}"/>
    <cellStyle name="Komma 2 3 2 3 2 3 3" xfId="1404" xr:uid="{00000000-0005-0000-0000-00002A000000}"/>
    <cellStyle name="Komma 2 3 2 3 2 3 3 2" xfId="3468" xr:uid="{00000000-0005-0000-0000-00002A000000}"/>
    <cellStyle name="Komma 2 3 2 3 2 3 3 2 2" xfId="7596" xr:uid="{00000000-0005-0000-0000-00002A000000}"/>
    <cellStyle name="Komma 2 3 2 3 2 3 3 3" xfId="5532" xr:uid="{00000000-0005-0000-0000-00002A000000}"/>
    <cellStyle name="Komma 2 3 2 3 2 3 4" xfId="2436" xr:uid="{00000000-0005-0000-0000-00002A000000}"/>
    <cellStyle name="Komma 2 3 2 3 2 3 4 2" xfId="6564" xr:uid="{00000000-0005-0000-0000-00002A000000}"/>
    <cellStyle name="Komma 2 3 2 3 2 3 5" xfId="4500" xr:uid="{00000000-0005-0000-0000-00002A000000}"/>
    <cellStyle name="Komma 2 3 2 3 2 4" xfId="630" xr:uid="{00000000-0005-0000-0000-00002A000000}"/>
    <cellStyle name="Komma 2 3 2 3 2 4 2" xfId="1662" xr:uid="{00000000-0005-0000-0000-00002A000000}"/>
    <cellStyle name="Komma 2 3 2 3 2 4 2 2" xfId="3726" xr:uid="{00000000-0005-0000-0000-00002A000000}"/>
    <cellStyle name="Komma 2 3 2 3 2 4 2 2 2" xfId="7854" xr:uid="{00000000-0005-0000-0000-00002A000000}"/>
    <cellStyle name="Komma 2 3 2 3 2 4 2 3" xfId="5790" xr:uid="{00000000-0005-0000-0000-00002A000000}"/>
    <cellStyle name="Komma 2 3 2 3 2 4 3" xfId="2694" xr:uid="{00000000-0005-0000-0000-00002A000000}"/>
    <cellStyle name="Komma 2 3 2 3 2 4 3 2" xfId="6822" xr:uid="{00000000-0005-0000-0000-00002A000000}"/>
    <cellStyle name="Komma 2 3 2 3 2 4 4" xfId="4758" xr:uid="{00000000-0005-0000-0000-00002A000000}"/>
    <cellStyle name="Komma 2 3 2 3 2 5" xfId="1146" xr:uid="{00000000-0005-0000-0000-00002A000000}"/>
    <cellStyle name="Komma 2 3 2 3 2 5 2" xfId="3210" xr:uid="{00000000-0005-0000-0000-00002A000000}"/>
    <cellStyle name="Komma 2 3 2 3 2 5 2 2" xfId="7338" xr:uid="{00000000-0005-0000-0000-00002A000000}"/>
    <cellStyle name="Komma 2 3 2 3 2 5 3" xfId="5274" xr:uid="{00000000-0005-0000-0000-00002A000000}"/>
    <cellStyle name="Komma 2 3 2 3 2 6" xfId="2178" xr:uid="{00000000-0005-0000-0000-00002A000000}"/>
    <cellStyle name="Komma 2 3 2 3 2 6 2" xfId="6306" xr:uid="{00000000-0005-0000-0000-00002A000000}"/>
    <cellStyle name="Komma 2 3 2 3 2 7" xfId="4242" xr:uid="{00000000-0005-0000-0000-00002A000000}"/>
    <cellStyle name="Komma 2 3 2 3 3" xfId="179" xr:uid="{00000000-0005-0000-0000-000029000000}"/>
    <cellStyle name="Komma 2 3 2 3 3 2" xfId="437" xr:uid="{00000000-0005-0000-0000-000029000000}"/>
    <cellStyle name="Komma 2 3 2 3 3 2 2" xfId="953" xr:uid="{00000000-0005-0000-0000-000029000000}"/>
    <cellStyle name="Komma 2 3 2 3 3 2 2 2" xfId="1985" xr:uid="{00000000-0005-0000-0000-000029000000}"/>
    <cellStyle name="Komma 2 3 2 3 3 2 2 2 2" xfId="4049" xr:uid="{00000000-0005-0000-0000-000029000000}"/>
    <cellStyle name="Komma 2 3 2 3 3 2 2 2 2 2" xfId="8177" xr:uid="{00000000-0005-0000-0000-000029000000}"/>
    <cellStyle name="Komma 2 3 2 3 3 2 2 2 3" xfId="6113" xr:uid="{00000000-0005-0000-0000-000029000000}"/>
    <cellStyle name="Komma 2 3 2 3 3 2 2 3" xfId="3017" xr:uid="{00000000-0005-0000-0000-000029000000}"/>
    <cellStyle name="Komma 2 3 2 3 3 2 2 3 2" xfId="7145" xr:uid="{00000000-0005-0000-0000-000029000000}"/>
    <cellStyle name="Komma 2 3 2 3 3 2 2 4" xfId="5081" xr:uid="{00000000-0005-0000-0000-000029000000}"/>
    <cellStyle name="Komma 2 3 2 3 3 2 3" xfId="1469" xr:uid="{00000000-0005-0000-0000-000029000000}"/>
    <cellStyle name="Komma 2 3 2 3 3 2 3 2" xfId="3533" xr:uid="{00000000-0005-0000-0000-000029000000}"/>
    <cellStyle name="Komma 2 3 2 3 3 2 3 2 2" xfId="7661" xr:uid="{00000000-0005-0000-0000-000029000000}"/>
    <cellStyle name="Komma 2 3 2 3 3 2 3 3" xfId="5597" xr:uid="{00000000-0005-0000-0000-000029000000}"/>
    <cellStyle name="Komma 2 3 2 3 3 2 4" xfId="2501" xr:uid="{00000000-0005-0000-0000-000029000000}"/>
    <cellStyle name="Komma 2 3 2 3 3 2 4 2" xfId="6629" xr:uid="{00000000-0005-0000-0000-000029000000}"/>
    <cellStyle name="Komma 2 3 2 3 3 2 5" xfId="4565" xr:uid="{00000000-0005-0000-0000-000029000000}"/>
    <cellStyle name="Komma 2 3 2 3 3 3" xfId="695" xr:uid="{00000000-0005-0000-0000-000029000000}"/>
    <cellStyle name="Komma 2 3 2 3 3 3 2" xfId="1727" xr:uid="{00000000-0005-0000-0000-000029000000}"/>
    <cellStyle name="Komma 2 3 2 3 3 3 2 2" xfId="3791" xr:uid="{00000000-0005-0000-0000-000029000000}"/>
    <cellStyle name="Komma 2 3 2 3 3 3 2 2 2" xfId="7919" xr:uid="{00000000-0005-0000-0000-000029000000}"/>
    <cellStyle name="Komma 2 3 2 3 3 3 2 3" xfId="5855" xr:uid="{00000000-0005-0000-0000-000029000000}"/>
    <cellStyle name="Komma 2 3 2 3 3 3 3" xfId="2759" xr:uid="{00000000-0005-0000-0000-000029000000}"/>
    <cellStyle name="Komma 2 3 2 3 3 3 3 2" xfId="6887" xr:uid="{00000000-0005-0000-0000-000029000000}"/>
    <cellStyle name="Komma 2 3 2 3 3 3 4" xfId="4823" xr:uid="{00000000-0005-0000-0000-000029000000}"/>
    <cellStyle name="Komma 2 3 2 3 3 4" xfId="1211" xr:uid="{00000000-0005-0000-0000-000029000000}"/>
    <cellStyle name="Komma 2 3 2 3 3 4 2" xfId="3275" xr:uid="{00000000-0005-0000-0000-000029000000}"/>
    <cellStyle name="Komma 2 3 2 3 3 4 2 2" xfId="7403" xr:uid="{00000000-0005-0000-0000-000029000000}"/>
    <cellStyle name="Komma 2 3 2 3 3 4 3" xfId="5339" xr:uid="{00000000-0005-0000-0000-000029000000}"/>
    <cellStyle name="Komma 2 3 2 3 3 5" xfId="2243" xr:uid="{00000000-0005-0000-0000-000029000000}"/>
    <cellStyle name="Komma 2 3 2 3 3 5 2" xfId="6371" xr:uid="{00000000-0005-0000-0000-000029000000}"/>
    <cellStyle name="Komma 2 3 2 3 3 6" xfId="4307" xr:uid="{00000000-0005-0000-0000-000029000000}"/>
    <cellStyle name="Komma 2 3 2 3 4" xfId="308" xr:uid="{00000000-0005-0000-0000-000029000000}"/>
    <cellStyle name="Komma 2 3 2 3 4 2" xfId="824" xr:uid="{00000000-0005-0000-0000-000029000000}"/>
    <cellStyle name="Komma 2 3 2 3 4 2 2" xfId="1856" xr:uid="{00000000-0005-0000-0000-000029000000}"/>
    <cellStyle name="Komma 2 3 2 3 4 2 2 2" xfId="3920" xr:uid="{00000000-0005-0000-0000-000029000000}"/>
    <cellStyle name="Komma 2 3 2 3 4 2 2 2 2" xfId="8048" xr:uid="{00000000-0005-0000-0000-000029000000}"/>
    <cellStyle name="Komma 2 3 2 3 4 2 2 3" xfId="5984" xr:uid="{00000000-0005-0000-0000-000029000000}"/>
    <cellStyle name="Komma 2 3 2 3 4 2 3" xfId="2888" xr:uid="{00000000-0005-0000-0000-000029000000}"/>
    <cellStyle name="Komma 2 3 2 3 4 2 3 2" xfId="7016" xr:uid="{00000000-0005-0000-0000-000029000000}"/>
    <cellStyle name="Komma 2 3 2 3 4 2 4" xfId="4952" xr:uid="{00000000-0005-0000-0000-000029000000}"/>
    <cellStyle name="Komma 2 3 2 3 4 3" xfId="1340" xr:uid="{00000000-0005-0000-0000-000029000000}"/>
    <cellStyle name="Komma 2 3 2 3 4 3 2" xfId="3404" xr:uid="{00000000-0005-0000-0000-000029000000}"/>
    <cellStyle name="Komma 2 3 2 3 4 3 2 2" xfId="7532" xr:uid="{00000000-0005-0000-0000-000029000000}"/>
    <cellStyle name="Komma 2 3 2 3 4 3 3" xfId="5468" xr:uid="{00000000-0005-0000-0000-000029000000}"/>
    <cellStyle name="Komma 2 3 2 3 4 4" xfId="2372" xr:uid="{00000000-0005-0000-0000-000029000000}"/>
    <cellStyle name="Komma 2 3 2 3 4 4 2" xfId="6500" xr:uid="{00000000-0005-0000-0000-000029000000}"/>
    <cellStyle name="Komma 2 3 2 3 4 5" xfId="4436" xr:uid="{00000000-0005-0000-0000-000029000000}"/>
    <cellStyle name="Komma 2 3 2 3 5" xfId="566" xr:uid="{00000000-0005-0000-0000-000029000000}"/>
    <cellStyle name="Komma 2 3 2 3 5 2" xfId="1598" xr:uid="{00000000-0005-0000-0000-000029000000}"/>
    <cellStyle name="Komma 2 3 2 3 5 2 2" xfId="3662" xr:uid="{00000000-0005-0000-0000-000029000000}"/>
    <cellStyle name="Komma 2 3 2 3 5 2 2 2" xfId="7790" xr:uid="{00000000-0005-0000-0000-000029000000}"/>
    <cellStyle name="Komma 2 3 2 3 5 2 3" xfId="5726" xr:uid="{00000000-0005-0000-0000-000029000000}"/>
    <cellStyle name="Komma 2 3 2 3 5 3" xfId="2630" xr:uid="{00000000-0005-0000-0000-000029000000}"/>
    <cellStyle name="Komma 2 3 2 3 5 3 2" xfId="6758" xr:uid="{00000000-0005-0000-0000-000029000000}"/>
    <cellStyle name="Komma 2 3 2 3 5 4" xfId="4694" xr:uid="{00000000-0005-0000-0000-000029000000}"/>
    <cellStyle name="Komma 2 3 2 3 6" xfId="1082" xr:uid="{00000000-0005-0000-0000-000029000000}"/>
    <cellStyle name="Komma 2 3 2 3 6 2" xfId="3146" xr:uid="{00000000-0005-0000-0000-000029000000}"/>
    <cellStyle name="Komma 2 3 2 3 6 2 2" xfId="7274" xr:uid="{00000000-0005-0000-0000-000029000000}"/>
    <cellStyle name="Komma 2 3 2 3 6 3" xfId="5210" xr:uid="{00000000-0005-0000-0000-000029000000}"/>
    <cellStyle name="Komma 2 3 2 3 7" xfId="2114" xr:uid="{00000000-0005-0000-0000-000029000000}"/>
    <cellStyle name="Komma 2 3 2 3 7 2" xfId="6242" xr:uid="{00000000-0005-0000-0000-000029000000}"/>
    <cellStyle name="Komma 2 3 2 3 8" xfId="4178" xr:uid="{00000000-0005-0000-0000-000029000000}"/>
    <cellStyle name="Komma 2 3 2 4" xfId="82" xr:uid="{00000000-0005-0000-0000-00002B000000}"/>
    <cellStyle name="Komma 2 3 2 4 2" xfId="211" xr:uid="{00000000-0005-0000-0000-00002B000000}"/>
    <cellStyle name="Komma 2 3 2 4 2 2" xfId="469" xr:uid="{00000000-0005-0000-0000-00002B000000}"/>
    <cellStyle name="Komma 2 3 2 4 2 2 2" xfId="985" xr:uid="{00000000-0005-0000-0000-00002B000000}"/>
    <cellStyle name="Komma 2 3 2 4 2 2 2 2" xfId="2017" xr:uid="{00000000-0005-0000-0000-00002B000000}"/>
    <cellStyle name="Komma 2 3 2 4 2 2 2 2 2" xfId="4081" xr:uid="{00000000-0005-0000-0000-00002B000000}"/>
    <cellStyle name="Komma 2 3 2 4 2 2 2 2 2 2" xfId="8209" xr:uid="{00000000-0005-0000-0000-00002B000000}"/>
    <cellStyle name="Komma 2 3 2 4 2 2 2 2 3" xfId="6145" xr:uid="{00000000-0005-0000-0000-00002B000000}"/>
    <cellStyle name="Komma 2 3 2 4 2 2 2 3" xfId="3049" xr:uid="{00000000-0005-0000-0000-00002B000000}"/>
    <cellStyle name="Komma 2 3 2 4 2 2 2 3 2" xfId="7177" xr:uid="{00000000-0005-0000-0000-00002B000000}"/>
    <cellStyle name="Komma 2 3 2 4 2 2 2 4" xfId="5113" xr:uid="{00000000-0005-0000-0000-00002B000000}"/>
    <cellStyle name="Komma 2 3 2 4 2 2 3" xfId="1501" xr:uid="{00000000-0005-0000-0000-00002B000000}"/>
    <cellStyle name="Komma 2 3 2 4 2 2 3 2" xfId="3565" xr:uid="{00000000-0005-0000-0000-00002B000000}"/>
    <cellStyle name="Komma 2 3 2 4 2 2 3 2 2" xfId="7693" xr:uid="{00000000-0005-0000-0000-00002B000000}"/>
    <cellStyle name="Komma 2 3 2 4 2 2 3 3" xfId="5629" xr:uid="{00000000-0005-0000-0000-00002B000000}"/>
    <cellStyle name="Komma 2 3 2 4 2 2 4" xfId="2533" xr:uid="{00000000-0005-0000-0000-00002B000000}"/>
    <cellStyle name="Komma 2 3 2 4 2 2 4 2" xfId="6661" xr:uid="{00000000-0005-0000-0000-00002B000000}"/>
    <cellStyle name="Komma 2 3 2 4 2 2 5" xfId="4597" xr:uid="{00000000-0005-0000-0000-00002B000000}"/>
    <cellStyle name="Komma 2 3 2 4 2 3" xfId="727" xr:uid="{00000000-0005-0000-0000-00002B000000}"/>
    <cellStyle name="Komma 2 3 2 4 2 3 2" xfId="1759" xr:uid="{00000000-0005-0000-0000-00002B000000}"/>
    <cellStyle name="Komma 2 3 2 4 2 3 2 2" xfId="3823" xr:uid="{00000000-0005-0000-0000-00002B000000}"/>
    <cellStyle name="Komma 2 3 2 4 2 3 2 2 2" xfId="7951" xr:uid="{00000000-0005-0000-0000-00002B000000}"/>
    <cellStyle name="Komma 2 3 2 4 2 3 2 3" xfId="5887" xr:uid="{00000000-0005-0000-0000-00002B000000}"/>
    <cellStyle name="Komma 2 3 2 4 2 3 3" xfId="2791" xr:uid="{00000000-0005-0000-0000-00002B000000}"/>
    <cellStyle name="Komma 2 3 2 4 2 3 3 2" xfId="6919" xr:uid="{00000000-0005-0000-0000-00002B000000}"/>
    <cellStyle name="Komma 2 3 2 4 2 3 4" xfId="4855" xr:uid="{00000000-0005-0000-0000-00002B000000}"/>
    <cellStyle name="Komma 2 3 2 4 2 4" xfId="1243" xr:uid="{00000000-0005-0000-0000-00002B000000}"/>
    <cellStyle name="Komma 2 3 2 4 2 4 2" xfId="3307" xr:uid="{00000000-0005-0000-0000-00002B000000}"/>
    <cellStyle name="Komma 2 3 2 4 2 4 2 2" xfId="7435" xr:uid="{00000000-0005-0000-0000-00002B000000}"/>
    <cellStyle name="Komma 2 3 2 4 2 4 3" xfId="5371" xr:uid="{00000000-0005-0000-0000-00002B000000}"/>
    <cellStyle name="Komma 2 3 2 4 2 5" xfId="2275" xr:uid="{00000000-0005-0000-0000-00002B000000}"/>
    <cellStyle name="Komma 2 3 2 4 2 5 2" xfId="6403" xr:uid="{00000000-0005-0000-0000-00002B000000}"/>
    <cellStyle name="Komma 2 3 2 4 2 6" xfId="4339" xr:uid="{00000000-0005-0000-0000-00002B000000}"/>
    <cellStyle name="Komma 2 3 2 4 3" xfId="340" xr:uid="{00000000-0005-0000-0000-00002B000000}"/>
    <cellStyle name="Komma 2 3 2 4 3 2" xfId="856" xr:uid="{00000000-0005-0000-0000-00002B000000}"/>
    <cellStyle name="Komma 2 3 2 4 3 2 2" xfId="1888" xr:uid="{00000000-0005-0000-0000-00002B000000}"/>
    <cellStyle name="Komma 2 3 2 4 3 2 2 2" xfId="3952" xr:uid="{00000000-0005-0000-0000-00002B000000}"/>
    <cellStyle name="Komma 2 3 2 4 3 2 2 2 2" xfId="8080" xr:uid="{00000000-0005-0000-0000-00002B000000}"/>
    <cellStyle name="Komma 2 3 2 4 3 2 2 3" xfId="6016" xr:uid="{00000000-0005-0000-0000-00002B000000}"/>
    <cellStyle name="Komma 2 3 2 4 3 2 3" xfId="2920" xr:uid="{00000000-0005-0000-0000-00002B000000}"/>
    <cellStyle name="Komma 2 3 2 4 3 2 3 2" xfId="7048" xr:uid="{00000000-0005-0000-0000-00002B000000}"/>
    <cellStyle name="Komma 2 3 2 4 3 2 4" xfId="4984" xr:uid="{00000000-0005-0000-0000-00002B000000}"/>
    <cellStyle name="Komma 2 3 2 4 3 3" xfId="1372" xr:uid="{00000000-0005-0000-0000-00002B000000}"/>
    <cellStyle name="Komma 2 3 2 4 3 3 2" xfId="3436" xr:uid="{00000000-0005-0000-0000-00002B000000}"/>
    <cellStyle name="Komma 2 3 2 4 3 3 2 2" xfId="7564" xr:uid="{00000000-0005-0000-0000-00002B000000}"/>
    <cellStyle name="Komma 2 3 2 4 3 3 3" xfId="5500" xr:uid="{00000000-0005-0000-0000-00002B000000}"/>
    <cellStyle name="Komma 2 3 2 4 3 4" xfId="2404" xr:uid="{00000000-0005-0000-0000-00002B000000}"/>
    <cellStyle name="Komma 2 3 2 4 3 4 2" xfId="6532" xr:uid="{00000000-0005-0000-0000-00002B000000}"/>
    <cellStyle name="Komma 2 3 2 4 3 5" xfId="4468" xr:uid="{00000000-0005-0000-0000-00002B000000}"/>
    <cellStyle name="Komma 2 3 2 4 4" xfId="598" xr:uid="{00000000-0005-0000-0000-00002B000000}"/>
    <cellStyle name="Komma 2 3 2 4 4 2" xfId="1630" xr:uid="{00000000-0005-0000-0000-00002B000000}"/>
    <cellStyle name="Komma 2 3 2 4 4 2 2" xfId="3694" xr:uid="{00000000-0005-0000-0000-00002B000000}"/>
    <cellStyle name="Komma 2 3 2 4 4 2 2 2" xfId="7822" xr:uid="{00000000-0005-0000-0000-00002B000000}"/>
    <cellStyle name="Komma 2 3 2 4 4 2 3" xfId="5758" xr:uid="{00000000-0005-0000-0000-00002B000000}"/>
    <cellStyle name="Komma 2 3 2 4 4 3" xfId="2662" xr:uid="{00000000-0005-0000-0000-00002B000000}"/>
    <cellStyle name="Komma 2 3 2 4 4 3 2" xfId="6790" xr:uid="{00000000-0005-0000-0000-00002B000000}"/>
    <cellStyle name="Komma 2 3 2 4 4 4" xfId="4726" xr:uid="{00000000-0005-0000-0000-00002B000000}"/>
    <cellStyle name="Komma 2 3 2 4 5" xfId="1114" xr:uid="{00000000-0005-0000-0000-00002B000000}"/>
    <cellStyle name="Komma 2 3 2 4 5 2" xfId="3178" xr:uid="{00000000-0005-0000-0000-00002B000000}"/>
    <cellStyle name="Komma 2 3 2 4 5 2 2" xfId="7306" xr:uid="{00000000-0005-0000-0000-00002B000000}"/>
    <cellStyle name="Komma 2 3 2 4 5 3" xfId="5242" xr:uid="{00000000-0005-0000-0000-00002B000000}"/>
    <cellStyle name="Komma 2 3 2 4 6" xfId="2146" xr:uid="{00000000-0005-0000-0000-00002B000000}"/>
    <cellStyle name="Komma 2 3 2 4 6 2" xfId="6274" xr:uid="{00000000-0005-0000-0000-00002B000000}"/>
    <cellStyle name="Komma 2 3 2 4 7" xfId="4210" xr:uid="{00000000-0005-0000-0000-00002B000000}"/>
    <cellStyle name="Komma 2 3 2 5" xfId="148" xr:uid="{00000000-0005-0000-0000-000024000000}"/>
    <cellStyle name="Komma 2 3 2 5 2" xfId="406" xr:uid="{00000000-0005-0000-0000-000024000000}"/>
    <cellStyle name="Komma 2 3 2 5 2 2" xfId="922" xr:uid="{00000000-0005-0000-0000-000024000000}"/>
    <cellStyle name="Komma 2 3 2 5 2 2 2" xfId="1954" xr:uid="{00000000-0005-0000-0000-000024000000}"/>
    <cellStyle name="Komma 2 3 2 5 2 2 2 2" xfId="4018" xr:uid="{00000000-0005-0000-0000-000024000000}"/>
    <cellStyle name="Komma 2 3 2 5 2 2 2 2 2" xfId="8146" xr:uid="{00000000-0005-0000-0000-000024000000}"/>
    <cellStyle name="Komma 2 3 2 5 2 2 2 3" xfId="6082" xr:uid="{00000000-0005-0000-0000-000024000000}"/>
    <cellStyle name="Komma 2 3 2 5 2 2 3" xfId="2986" xr:uid="{00000000-0005-0000-0000-000024000000}"/>
    <cellStyle name="Komma 2 3 2 5 2 2 3 2" xfId="7114" xr:uid="{00000000-0005-0000-0000-000024000000}"/>
    <cellStyle name="Komma 2 3 2 5 2 2 4" xfId="5050" xr:uid="{00000000-0005-0000-0000-000024000000}"/>
    <cellStyle name="Komma 2 3 2 5 2 3" xfId="1438" xr:uid="{00000000-0005-0000-0000-000024000000}"/>
    <cellStyle name="Komma 2 3 2 5 2 3 2" xfId="3502" xr:uid="{00000000-0005-0000-0000-000024000000}"/>
    <cellStyle name="Komma 2 3 2 5 2 3 2 2" xfId="7630" xr:uid="{00000000-0005-0000-0000-000024000000}"/>
    <cellStyle name="Komma 2 3 2 5 2 3 3" xfId="5566" xr:uid="{00000000-0005-0000-0000-000024000000}"/>
    <cellStyle name="Komma 2 3 2 5 2 4" xfId="2470" xr:uid="{00000000-0005-0000-0000-000024000000}"/>
    <cellStyle name="Komma 2 3 2 5 2 4 2" xfId="6598" xr:uid="{00000000-0005-0000-0000-000024000000}"/>
    <cellStyle name="Komma 2 3 2 5 2 5" xfId="4534" xr:uid="{00000000-0005-0000-0000-000024000000}"/>
    <cellStyle name="Komma 2 3 2 5 3" xfId="664" xr:uid="{00000000-0005-0000-0000-000024000000}"/>
    <cellStyle name="Komma 2 3 2 5 3 2" xfId="1696" xr:uid="{00000000-0005-0000-0000-000024000000}"/>
    <cellStyle name="Komma 2 3 2 5 3 2 2" xfId="3760" xr:uid="{00000000-0005-0000-0000-000024000000}"/>
    <cellStyle name="Komma 2 3 2 5 3 2 2 2" xfId="7888" xr:uid="{00000000-0005-0000-0000-000024000000}"/>
    <cellStyle name="Komma 2 3 2 5 3 2 3" xfId="5824" xr:uid="{00000000-0005-0000-0000-000024000000}"/>
    <cellStyle name="Komma 2 3 2 5 3 3" xfId="2728" xr:uid="{00000000-0005-0000-0000-000024000000}"/>
    <cellStyle name="Komma 2 3 2 5 3 3 2" xfId="6856" xr:uid="{00000000-0005-0000-0000-000024000000}"/>
    <cellStyle name="Komma 2 3 2 5 3 4" xfId="4792" xr:uid="{00000000-0005-0000-0000-000024000000}"/>
    <cellStyle name="Komma 2 3 2 5 4" xfId="1180" xr:uid="{00000000-0005-0000-0000-000024000000}"/>
    <cellStyle name="Komma 2 3 2 5 4 2" xfId="3244" xr:uid="{00000000-0005-0000-0000-000024000000}"/>
    <cellStyle name="Komma 2 3 2 5 4 2 2" xfId="7372" xr:uid="{00000000-0005-0000-0000-000024000000}"/>
    <cellStyle name="Komma 2 3 2 5 4 3" xfId="5308" xr:uid="{00000000-0005-0000-0000-000024000000}"/>
    <cellStyle name="Komma 2 3 2 5 5" xfId="2212" xr:uid="{00000000-0005-0000-0000-000024000000}"/>
    <cellStyle name="Komma 2 3 2 5 5 2" xfId="6340" xr:uid="{00000000-0005-0000-0000-000024000000}"/>
    <cellStyle name="Komma 2 3 2 5 6" xfId="4276" xr:uid="{00000000-0005-0000-0000-000024000000}"/>
    <cellStyle name="Komma 2 3 2 6" xfId="277" xr:uid="{00000000-0005-0000-0000-000024000000}"/>
    <cellStyle name="Komma 2 3 2 6 2" xfId="793" xr:uid="{00000000-0005-0000-0000-000024000000}"/>
    <cellStyle name="Komma 2 3 2 6 2 2" xfId="1825" xr:uid="{00000000-0005-0000-0000-000024000000}"/>
    <cellStyle name="Komma 2 3 2 6 2 2 2" xfId="3889" xr:uid="{00000000-0005-0000-0000-000024000000}"/>
    <cellStyle name="Komma 2 3 2 6 2 2 2 2" xfId="8017" xr:uid="{00000000-0005-0000-0000-000024000000}"/>
    <cellStyle name="Komma 2 3 2 6 2 2 3" xfId="5953" xr:uid="{00000000-0005-0000-0000-000024000000}"/>
    <cellStyle name="Komma 2 3 2 6 2 3" xfId="2857" xr:uid="{00000000-0005-0000-0000-000024000000}"/>
    <cellStyle name="Komma 2 3 2 6 2 3 2" xfId="6985" xr:uid="{00000000-0005-0000-0000-000024000000}"/>
    <cellStyle name="Komma 2 3 2 6 2 4" xfId="4921" xr:uid="{00000000-0005-0000-0000-000024000000}"/>
    <cellStyle name="Komma 2 3 2 6 3" xfId="1309" xr:uid="{00000000-0005-0000-0000-000024000000}"/>
    <cellStyle name="Komma 2 3 2 6 3 2" xfId="3373" xr:uid="{00000000-0005-0000-0000-000024000000}"/>
    <cellStyle name="Komma 2 3 2 6 3 2 2" xfId="7501" xr:uid="{00000000-0005-0000-0000-000024000000}"/>
    <cellStyle name="Komma 2 3 2 6 3 3" xfId="5437" xr:uid="{00000000-0005-0000-0000-000024000000}"/>
    <cellStyle name="Komma 2 3 2 6 4" xfId="2341" xr:uid="{00000000-0005-0000-0000-000024000000}"/>
    <cellStyle name="Komma 2 3 2 6 4 2" xfId="6469" xr:uid="{00000000-0005-0000-0000-000024000000}"/>
    <cellStyle name="Komma 2 3 2 6 5" xfId="4405" xr:uid="{00000000-0005-0000-0000-000024000000}"/>
    <cellStyle name="Komma 2 3 2 7" xfId="535" xr:uid="{00000000-0005-0000-0000-000024000000}"/>
    <cellStyle name="Komma 2 3 2 7 2" xfId="1567" xr:uid="{00000000-0005-0000-0000-000024000000}"/>
    <cellStyle name="Komma 2 3 2 7 2 2" xfId="3631" xr:uid="{00000000-0005-0000-0000-000024000000}"/>
    <cellStyle name="Komma 2 3 2 7 2 2 2" xfId="7759" xr:uid="{00000000-0005-0000-0000-000024000000}"/>
    <cellStyle name="Komma 2 3 2 7 2 3" xfId="5695" xr:uid="{00000000-0005-0000-0000-000024000000}"/>
    <cellStyle name="Komma 2 3 2 7 3" xfId="2599" xr:uid="{00000000-0005-0000-0000-000024000000}"/>
    <cellStyle name="Komma 2 3 2 7 3 2" xfId="6727" xr:uid="{00000000-0005-0000-0000-000024000000}"/>
    <cellStyle name="Komma 2 3 2 7 4" xfId="4663" xr:uid="{00000000-0005-0000-0000-000024000000}"/>
    <cellStyle name="Komma 2 3 2 8" xfId="1051" xr:uid="{00000000-0005-0000-0000-000024000000}"/>
    <cellStyle name="Komma 2 3 2 8 2" xfId="3115" xr:uid="{00000000-0005-0000-0000-000024000000}"/>
    <cellStyle name="Komma 2 3 2 8 2 2" xfId="7243" xr:uid="{00000000-0005-0000-0000-000024000000}"/>
    <cellStyle name="Komma 2 3 2 8 3" xfId="5179" xr:uid="{00000000-0005-0000-0000-000024000000}"/>
    <cellStyle name="Komma 2 3 2 9" xfId="2083" xr:uid="{00000000-0005-0000-0000-000024000000}"/>
    <cellStyle name="Komma 2 3 2 9 2" xfId="6211" xr:uid="{00000000-0005-0000-0000-000024000000}"/>
    <cellStyle name="Komma 2 3 3" xfId="26" xr:uid="{00000000-0005-0000-0000-00002C000000}"/>
    <cellStyle name="Komma 2 3 3 2" xfId="58" xr:uid="{00000000-0005-0000-0000-00002D000000}"/>
    <cellStyle name="Komma 2 3 3 2 2" xfId="122" xr:uid="{00000000-0005-0000-0000-00002E000000}"/>
    <cellStyle name="Komma 2 3 3 2 2 2" xfId="251" xr:uid="{00000000-0005-0000-0000-00002E000000}"/>
    <cellStyle name="Komma 2 3 3 2 2 2 2" xfId="509" xr:uid="{00000000-0005-0000-0000-00002E000000}"/>
    <cellStyle name="Komma 2 3 3 2 2 2 2 2" xfId="1025" xr:uid="{00000000-0005-0000-0000-00002E000000}"/>
    <cellStyle name="Komma 2 3 3 2 2 2 2 2 2" xfId="2057" xr:uid="{00000000-0005-0000-0000-00002E000000}"/>
    <cellStyle name="Komma 2 3 3 2 2 2 2 2 2 2" xfId="4121" xr:uid="{00000000-0005-0000-0000-00002E000000}"/>
    <cellStyle name="Komma 2 3 3 2 2 2 2 2 2 2 2" xfId="8249" xr:uid="{00000000-0005-0000-0000-00002E000000}"/>
    <cellStyle name="Komma 2 3 3 2 2 2 2 2 2 3" xfId="6185" xr:uid="{00000000-0005-0000-0000-00002E000000}"/>
    <cellStyle name="Komma 2 3 3 2 2 2 2 2 3" xfId="3089" xr:uid="{00000000-0005-0000-0000-00002E000000}"/>
    <cellStyle name="Komma 2 3 3 2 2 2 2 2 3 2" xfId="7217" xr:uid="{00000000-0005-0000-0000-00002E000000}"/>
    <cellStyle name="Komma 2 3 3 2 2 2 2 2 4" xfId="5153" xr:uid="{00000000-0005-0000-0000-00002E000000}"/>
    <cellStyle name="Komma 2 3 3 2 2 2 2 3" xfId="1541" xr:uid="{00000000-0005-0000-0000-00002E000000}"/>
    <cellStyle name="Komma 2 3 3 2 2 2 2 3 2" xfId="3605" xr:uid="{00000000-0005-0000-0000-00002E000000}"/>
    <cellStyle name="Komma 2 3 3 2 2 2 2 3 2 2" xfId="7733" xr:uid="{00000000-0005-0000-0000-00002E000000}"/>
    <cellStyle name="Komma 2 3 3 2 2 2 2 3 3" xfId="5669" xr:uid="{00000000-0005-0000-0000-00002E000000}"/>
    <cellStyle name="Komma 2 3 3 2 2 2 2 4" xfId="2573" xr:uid="{00000000-0005-0000-0000-00002E000000}"/>
    <cellStyle name="Komma 2 3 3 2 2 2 2 4 2" xfId="6701" xr:uid="{00000000-0005-0000-0000-00002E000000}"/>
    <cellStyle name="Komma 2 3 3 2 2 2 2 5" xfId="4637" xr:uid="{00000000-0005-0000-0000-00002E000000}"/>
    <cellStyle name="Komma 2 3 3 2 2 2 3" xfId="767" xr:uid="{00000000-0005-0000-0000-00002E000000}"/>
    <cellStyle name="Komma 2 3 3 2 2 2 3 2" xfId="1799" xr:uid="{00000000-0005-0000-0000-00002E000000}"/>
    <cellStyle name="Komma 2 3 3 2 2 2 3 2 2" xfId="3863" xr:uid="{00000000-0005-0000-0000-00002E000000}"/>
    <cellStyle name="Komma 2 3 3 2 2 2 3 2 2 2" xfId="7991" xr:uid="{00000000-0005-0000-0000-00002E000000}"/>
    <cellStyle name="Komma 2 3 3 2 2 2 3 2 3" xfId="5927" xr:uid="{00000000-0005-0000-0000-00002E000000}"/>
    <cellStyle name="Komma 2 3 3 2 2 2 3 3" xfId="2831" xr:uid="{00000000-0005-0000-0000-00002E000000}"/>
    <cellStyle name="Komma 2 3 3 2 2 2 3 3 2" xfId="6959" xr:uid="{00000000-0005-0000-0000-00002E000000}"/>
    <cellStyle name="Komma 2 3 3 2 2 2 3 4" xfId="4895" xr:uid="{00000000-0005-0000-0000-00002E000000}"/>
    <cellStyle name="Komma 2 3 3 2 2 2 4" xfId="1283" xr:uid="{00000000-0005-0000-0000-00002E000000}"/>
    <cellStyle name="Komma 2 3 3 2 2 2 4 2" xfId="3347" xr:uid="{00000000-0005-0000-0000-00002E000000}"/>
    <cellStyle name="Komma 2 3 3 2 2 2 4 2 2" xfId="7475" xr:uid="{00000000-0005-0000-0000-00002E000000}"/>
    <cellStyle name="Komma 2 3 3 2 2 2 4 3" xfId="5411" xr:uid="{00000000-0005-0000-0000-00002E000000}"/>
    <cellStyle name="Komma 2 3 3 2 2 2 5" xfId="2315" xr:uid="{00000000-0005-0000-0000-00002E000000}"/>
    <cellStyle name="Komma 2 3 3 2 2 2 5 2" xfId="6443" xr:uid="{00000000-0005-0000-0000-00002E000000}"/>
    <cellStyle name="Komma 2 3 3 2 2 2 6" xfId="4379" xr:uid="{00000000-0005-0000-0000-00002E000000}"/>
    <cellStyle name="Komma 2 3 3 2 2 3" xfId="380" xr:uid="{00000000-0005-0000-0000-00002E000000}"/>
    <cellStyle name="Komma 2 3 3 2 2 3 2" xfId="896" xr:uid="{00000000-0005-0000-0000-00002E000000}"/>
    <cellStyle name="Komma 2 3 3 2 2 3 2 2" xfId="1928" xr:uid="{00000000-0005-0000-0000-00002E000000}"/>
    <cellStyle name="Komma 2 3 3 2 2 3 2 2 2" xfId="3992" xr:uid="{00000000-0005-0000-0000-00002E000000}"/>
    <cellStyle name="Komma 2 3 3 2 2 3 2 2 2 2" xfId="8120" xr:uid="{00000000-0005-0000-0000-00002E000000}"/>
    <cellStyle name="Komma 2 3 3 2 2 3 2 2 3" xfId="6056" xr:uid="{00000000-0005-0000-0000-00002E000000}"/>
    <cellStyle name="Komma 2 3 3 2 2 3 2 3" xfId="2960" xr:uid="{00000000-0005-0000-0000-00002E000000}"/>
    <cellStyle name="Komma 2 3 3 2 2 3 2 3 2" xfId="7088" xr:uid="{00000000-0005-0000-0000-00002E000000}"/>
    <cellStyle name="Komma 2 3 3 2 2 3 2 4" xfId="5024" xr:uid="{00000000-0005-0000-0000-00002E000000}"/>
    <cellStyle name="Komma 2 3 3 2 2 3 3" xfId="1412" xr:uid="{00000000-0005-0000-0000-00002E000000}"/>
    <cellStyle name="Komma 2 3 3 2 2 3 3 2" xfId="3476" xr:uid="{00000000-0005-0000-0000-00002E000000}"/>
    <cellStyle name="Komma 2 3 3 2 2 3 3 2 2" xfId="7604" xr:uid="{00000000-0005-0000-0000-00002E000000}"/>
    <cellStyle name="Komma 2 3 3 2 2 3 3 3" xfId="5540" xr:uid="{00000000-0005-0000-0000-00002E000000}"/>
    <cellStyle name="Komma 2 3 3 2 2 3 4" xfId="2444" xr:uid="{00000000-0005-0000-0000-00002E000000}"/>
    <cellStyle name="Komma 2 3 3 2 2 3 4 2" xfId="6572" xr:uid="{00000000-0005-0000-0000-00002E000000}"/>
    <cellStyle name="Komma 2 3 3 2 2 3 5" xfId="4508" xr:uid="{00000000-0005-0000-0000-00002E000000}"/>
    <cellStyle name="Komma 2 3 3 2 2 4" xfId="638" xr:uid="{00000000-0005-0000-0000-00002E000000}"/>
    <cellStyle name="Komma 2 3 3 2 2 4 2" xfId="1670" xr:uid="{00000000-0005-0000-0000-00002E000000}"/>
    <cellStyle name="Komma 2 3 3 2 2 4 2 2" xfId="3734" xr:uid="{00000000-0005-0000-0000-00002E000000}"/>
    <cellStyle name="Komma 2 3 3 2 2 4 2 2 2" xfId="7862" xr:uid="{00000000-0005-0000-0000-00002E000000}"/>
    <cellStyle name="Komma 2 3 3 2 2 4 2 3" xfId="5798" xr:uid="{00000000-0005-0000-0000-00002E000000}"/>
    <cellStyle name="Komma 2 3 3 2 2 4 3" xfId="2702" xr:uid="{00000000-0005-0000-0000-00002E000000}"/>
    <cellStyle name="Komma 2 3 3 2 2 4 3 2" xfId="6830" xr:uid="{00000000-0005-0000-0000-00002E000000}"/>
    <cellStyle name="Komma 2 3 3 2 2 4 4" xfId="4766" xr:uid="{00000000-0005-0000-0000-00002E000000}"/>
    <cellStyle name="Komma 2 3 3 2 2 5" xfId="1154" xr:uid="{00000000-0005-0000-0000-00002E000000}"/>
    <cellStyle name="Komma 2 3 3 2 2 5 2" xfId="3218" xr:uid="{00000000-0005-0000-0000-00002E000000}"/>
    <cellStyle name="Komma 2 3 3 2 2 5 2 2" xfId="7346" xr:uid="{00000000-0005-0000-0000-00002E000000}"/>
    <cellStyle name="Komma 2 3 3 2 2 5 3" xfId="5282" xr:uid="{00000000-0005-0000-0000-00002E000000}"/>
    <cellStyle name="Komma 2 3 3 2 2 6" xfId="2186" xr:uid="{00000000-0005-0000-0000-00002E000000}"/>
    <cellStyle name="Komma 2 3 3 2 2 6 2" xfId="6314" xr:uid="{00000000-0005-0000-0000-00002E000000}"/>
    <cellStyle name="Komma 2 3 3 2 2 7" xfId="4250" xr:uid="{00000000-0005-0000-0000-00002E000000}"/>
    <cellStyle name="Komma 2 3 3 2 3" xfId="187" xr:uid="{00000000-0005-0000-0000-00002D000000}"/>
    <cellStyle name="Komma 2 3 3 2 3 2" xfId="445" xr:uid="{00000000-0005-0000-0000-00002D000000}"/>
    <cellStyle name="Komma 2 3 3 2 3 2 2" xfId="961" xr:uid="{00000000-0005-0000-0000-00002D000000}"/>
    <cellStyle name="Komma 2 3 3 2 3 2 2 2" xfId="1993" xr:uid="{00000000-0005-0000-0000-00002D000000}"/>
    <cellStyle name="Komma 2 3 3 2 3 2 2 2 2" xfId="4057" xr:uid="{00000000-0005-0000-0000-00002D000000}"/>
    <cellStyle name="Komma 2 3 3 2 3 2 2 2 2 2" xfId="8185" xr:uid="{00000000-0005-0000-0000-00002D000000}"/>
    <cellStyle name="Komma 2 3 3 2 3 2 2 2 3" xfId="6121" xr:uid="{00000000-0005-0000-0000-00002D000000}"/>
    <cellStyle name="Komma 2 3 3 2 3 2 2 3" xfId="3025" xr:uid="{00000000-0005-0000-0000-00002D000000}"/>
    <cellStyle name="Komma 2 3 3 2 3 2 2 3 2" xfId="7153" xr:uid="{00000000-0005-0000-0000-00002D000000}"/>
    <cellStyle name="Komma 2 3 3 2 3 2 2 4" xfId="5089" xr:uid="{00000000-0005-0000-0000-00002D000000}"/>
    <cellStyle name="Komma 2 3 3 2 3 2 3" xfId="1477" xr:uid="{00000000-0005-0000-0000-00002D000000}"/>
    <cellStyle name="Komma 2 3 3 2 3 2 3 2" xfId="3541" xr:uid="{00000000-0005-0000-0000-00002D000000}"/>
    <cellStyle name="Komma 2 3 3 2 3 2 3 2 2" xfId="7669" xr:uid="{00000000-0005-0000-0000-00002D000000}"/>
    <cellStyle name="Komma 2 3 3 2 3 2 3 3" xfId="5605" xr:uid="{00000000-0005-0000-0000-00002D000000}"/>
    <cellStyle name="Komma 2 3 3 2 3 2 4" xfId="2509" xr:uid="{00000000-0005-0000-0000-00002D000000}"/>
    <cellStyle name="Komma 2 3 3 2 3 2 4 2" xfId="6637" xr:uid="{00000000-0005-0000-0000-00002D000000}"/>
    <cellStyle name="Komma 2 3 3 2 3 2 5" xfId="4573" xr:uid="{00000000-0005-0000-0000-00002D000000}"/>
    <cellStyle name="Komma 2 3 3 2 3 3" xfId="703" xr:uid="{00000000-0005-0000-0000-00002D000000}"/>
    <cellStyle name="Komma 2 3 3 2 3 3 2" xfId="1735" xr:uid="{00000000-0005-0000-0000-00002D000000}"/>
    <cellStyle name="Komma 2 3 3 2 3 3 2 2" xfId="3799" xr:uid="{00000000-0005-0000-0000-00002D000000}"/>
    <cellStyle name="Komma 2 3 3 2 3 3 2 2 2" xfId="7927" xr:uid="{00000000-0005-0000-0000-00002D000000}"/>
    <cellStyle name="Komma 2 3 3 2 3 3 2 3" xfId="5863" xr:uid="{00000000-0005-0000-0000-00002D000000}"/>
    <cellStyle name="Komma 2 3 3 2 3 3 3" xfId="2767" xr:uid="{00000000-0005-0000-0000-00002D000000}"/>
    <cellStyle name="Komma 2 3 3 2 3 3 3 2" xfId="6895" xr:uid="{00000000-0005-0000-0000-00002D000000}"/>
    <cellStyle name="Komma 2 3 3 2 3 3 4" xfId="4831" xr:uid="{00000000-0005-0000-0000-00002D000000}"/>
    <cellStyle name="Komma 2 3 3 2 3 4" xfId="1219" xr:uid="{00000000-0005-0000-0000-00002D000000}"/>
    <cellStyle name="Komma 2 3 3 2 3 4 2" xfId="3283" xr:uid="{00000000-0005-0000-0000-00002D000000}"/>
    <cellStyle name="Komma 2 3 3 2 3 4 2 2" xfId="7411" xr:uid="{00000000-0005-0000-0000-00002D000000}"/>
    <cellStyle name="Komma 2 3 3 2 3 4 3" xfId="5347" xr:uid="{00000000-0005-0000-0000-00002D000000}"/>
    <cellStyle name="Komma 2 3 3 2 3 5" xfId="2251" xr:uid="{00000000-0005-0000-0000-00002D000000}"/>
    <cellStyle name="Komma 2 3 3 2 3 5 2" xfId="6379" xr:uid="{00000000-0005-0000-0000-00002D000000}"/>
    <cellStyle name="Komma 2 3 3 2 3 6" xfId="4315" xr:uid="{00000000-0005-0000-0000-00002D000000}"/>
    <cellStyle name="Komma 2 3 3 2 4" xfId="316" xr:uid="{00000000-0005-0000-0000-00002D000000}"/>
    <cellStyle name="Komma 2 3 3 2 4 2" xfId="832" xr:uid="{00000000-0005-0000-0000-00002D000000}"/>
    <cellStyle name="Komma 2 3 3 2 4 2 2" xfId="1864" xr:uid="{00000000-0005-0000-0000-00002D000000}"/>
    <cellStyle name="Komma 2 3 3 2 4 2 2 2" xfId="3928" xr:uid="{00000000-0005-0000-0000-00002D000000}"/>
    <cellStyle name="Komma 2 3 3 2 4 2 2 2 2" xfId="8056" xr:uid="{00000000-0005-0000-0000-00002D000000}"/>
    <cellStyle name="Komma 2 3 3 2 4 2 2 3" xfId="5992" xr:uid="{00000000-0005-0000-0000-00002D000000}"/>
    <cellStyle name="Komma 2 3 3 2 4 2 3" xfId="2896" xr:uid="{00000000-0005-0000-0000-00002D000000}"/>
    <cellStyle name="Komma 2 3 3 2 4 2 3 2" xfId="7024" xr:uid="{00000000-0005-0000-0000-00002D000000}"/>
    <cellStyle name="Komma 2 3 3 2 4 2 4" xfId="4960" xr:uid="{00000000-0005-0000-0000-00002D000000}"/>
    <cellStyle name="Komma 2 3 3 2 4 3" xfId="1348" xr:uid="{00000000-0005-0000-0000-00002D000000}"/>
    <cellStyle name="Komma 2 3 3 2 4 3 2" xfId="3412" xr:uid="{00000000-0005-0000-0000-00002D000000}"/>
    <cellStyle name="Komma 2 3 3 2 4 3 2 2" xfId="7540" xr:uid="{00000000-0005-0000-0000-00002D000000}"/>
    <cellStyle name="Komma 2 3 3 2 4 3 3" xfId="5476" xr:uid="{00000000-0005-0000-0000-00002D000000}"/>
    <cellStyle name="Komma 2 3 3 2 4 4" xfId="2380" xr:uid="{00000000-0005-0000-0000-00002D000000}"/>
    <cellStyle name="Komma 2 3 3 2 4 4 2" xfId="6508" xr:uid="{00000000-0005-0000-0000-00002D000000}"/>
    <cellStyle name="Komma 2 3 3 2 4 5" xfId="4444" xr:uid="{00000000-0005-0000-0000-00002D000000}"/>
    <cellStyle name="Komma 2 3 3 2 5" xfId="574" xr:uid="{00000000-0005-0000-0000-00002D000000}"/>
    <cellStyle name="Komma 2 3 3 2 5 2" xfId="1606" xr:uid="{00000000-0005-0000-0000-00002D000000}"/>
    <cellStyle name="Komma 2 3 3 2 5 2 2" xfId="3670" xr:uid="{00000000-0005-0000-0000-00002D000000}"/>
    <cellStyle name="Komma 2 3 3 2 5 2 2 2" xfId="7798" xr:uid="{00000000-0005-0000-0000-00002D000000}"/>
    <cellStyle name="Komma 2 3 3 2 5 2 3" xfId="5734" xr:uid="{00000000-0005-0000-0000-00002D000000}"/>
    <cellStyle name="Komma 2 3 3 2 5 3" xfId="2638" xr:uid="{00000000-0005-0000-0000-00002D000000}"/>
    <cellStyle name="Komma 2 3 3 2 5 3 2" xfId="6766" xr:uid="{00000000-0005-0000-0000-00002D000000}"/>
    <cellStyle name="Komma 2 3 3 2 5 4" xfId="4702" xr:uid="{00000000-0005-0000-0000-00002D000000}"/>
    <cellStyle name="Komma 2 3 3 2 6" xfId="1090" xr:uid="{00000000-0005-0000-0000-00002D000000}"/>
    <cellStyle name="Komma 2 3 3 2 6 2" xfId="3154" xr:uid="{00000000-0005-0000-0000-00002D000000}"/>
    <cellStyle name="Komma 2 3 3 2 6 2 2" xfId="7282" xr:uid="{00000000-0005-0000-0000-00002D000000}"/>
    <cellStyle name="Komma 2 3 3 2 6 3" xfId="5218" xr:uid="{00000000-0005-0000-0000-00002D000000}"/>
    <cellStyle name="Komma 2 3 3 2 7" xfId="2122" xr:uid="{00000000-0005-0000-0000-00002D000000}"/>
    <cellStyle name="Komma 2 3 3 2 7 2" xfId="6250" xr:uid="{00000000-0005-0000-0000-00002D000000}"/>
    <cellStyle name="Komma 2 3 3 2 8" xfId="4186" xr:uid="{00000000-0005-0000-0000-00002D000000}"/>
    <cellStyle name="Komma 2 3 3 3" xfId="90" xr:uid="{00000000-0005-0000-0000-00002F000000}"/>
    <cellStyle name="Komma 2 3 3 3 2" xfId="219" xr:uid="{00000000-0005-0000-0000-00002F000000}"/>
    <cellStyle name="Komma 2 3 3 3 2 2" xfId="477" xr:uid="{00000000-0005-0000-0000-00002F000000}"/>
    <cellStyle name="Komma 2 3 3 3 2 2 2" xfId="993" xr:uid="{00000000-0005-0000-0000-00002F000000}"/>
    <cellStyle name="Komma 2 3 3 3 2 2 2 2" xfId="2025" xr:uid="{00000000-0005-0000-0000-00002F000000}"/>
    <cellStyle name="Komma 2 3 3 3 2 2 2 2 2" xfId="4089" xr:uid="{00000000-0005-0000-0000-00002F000000}"/>
    <cellStyle name="Komma 2 3 3 3 2 2 2 2 2 2" xfId="8217" xr:uid="{00000000-0005-0000-0000-00002F000000}"/>
    <cellStyle name="Komma 2 3 3 3 2 2 2 2 3" xfId="6153" xr:uid="{00000000-0005-0000-0000-00002F000000}"/>
    <cellStyle name="Komma 2 3 3 3 2 2 2 3" xfId="3057" xr:uid="{00000000-0005-0000-0000-00002F000000}"/>
    <cellStyle name="Komma 2 3 3 3 2 2 2 3 2" xfId="7185" xr:uid="{00000000-0005-0000-0000-00002F000000}"/>
    <cellStyle name="Komma 2 3 3 3 2 2 2 4" xfId="5121" xr:uid="{00000000-0005-0000-0000-00002F000000}"/>
    <cellStyle name="Komma 2 3 3 3 2 2 3" xfId="1509" xr:uid="{00000000-0005-0000-0000-00002F000000}"/>
    <cellStyle name="Komma 2 3 3 3 2 2 3 2" xfId="3573" xr:uid="{00000000-0005-0000-0000-00002F000000}"/>
    <cellStyle name="Komma 2 3 3 3 2 2 3 2 2" xfId="7701" xr:uid="{00000000-0005-0000-0000-00002F000000}"/>
    <cellStyle name="Komma 2 3 3 3 2 2 3 3" xfId="5637" xr:uid="{00000000-0005-0000-0000-00002F000000}"/>
    <cellStyle name="Komma 2 3 3 3 2 2 4" xfId="2541" xr:uid="{00000000-0005-0000-0000-00002F000000}"/>
    <cellStyle name="Komma 2 3 3 3 2 2 4 2" xfId="6669" xr:uid="{00000000-0005-0000-0000-00002F000000}"/>
    <cellStyle name="Komma 2 3 3 3 2 2 5" xfId="4605" xr:uid="{00000000-0005-0000-0000-00002F000000}"/>
    <cellStyle name="Komma 2 3 3 3 2 3" xfId="735" xr:uid="{00000000-0005-0000-0000-00002F000000}"/>
    <cellStyle name="Komma 2 3 3 3 2 3 2" xfId="1767" xr:uid="{00000000-0005-0000-0000-00002F000000}"/>
    <cellStyle name="Komma 2 3 3 3 2 3 2 2" xfId="3831" xr:uid="{00000000-0005-0000-0000-00002F000000}"/>
    <cellStyle name="Komma 2 3 3 3 2 3 2 2 2" xfId="7959" xr:uid="{00000000-0005-0000-0000-00002F000000}"/>
    <cellStyle name="Komma 2 3 3 3 2 3 2 3" xfId="5895" xr:uid="{00000000-0005-0000-0000-00002F000000}"/>
    <cellStyle name="Komma 2 3 3 3 2 3 3" xfId="2799" xr:uid="{00000000-0005-0000-0000-00002F000000}"/>
    <cellStyle name="Komma 2 3 3 3 2 3 3 2" xfId="6927" xr:uid="{00000000-0005-0000-0000-00002F000000}"/>
    <cellStyle name="Komma 2 3 3 3 2 3 4" xfId="4863" xr:uid="{00000000-0005-0000-0000-00002F000000}"/>
    <cellStyle name="Komma 2 3 3 3 2 4" xfId="1251" xr:uid="{00000000-0005-0000-0000-00002F000000}"/>
    <cellStyle name="Komma 2 3 3 3 2 4 2" xfId="3315" xr:uid="{00000000-0005-0000-0000-00002F000000}"/>
    <cellStyle name="Komma 2 3 3 3 2 4 2 2" xfId="7443" xr:uid="{00000000-0005-0000-0000-00002F000000}"/>
    <cellStyle name="Komma 2 3 3 3 2 4 3" xfId="5379" xr:uid="{00000000-0005-0000-0000-00002F000000}"/>
    <cellStyle name="Komma 2 3 3 3 2 5" xfId="2283" xr:uid="{00000000-0005-0000-0000-00002F000000}"/>
    <cellStyle name="Komma 2 3 3 3 2 5 2" xfId="6411" xr:uid="{00000000-0005-0000-0000-00002F000000}"/>
    <cellStyle name="Komma 2 3 3 3 2 6" xfId="4347" xr:uid="{00000000-0005-0000-0000-00002F000000}"/>
    <cellStyle name="Komma 2 3 3 3 3" xfId="348" xr:uid="{00000000-0005-0000-0000-00002F000000}"/>
    <cellStyle name="Komma 2 3 3 3 3 2" xfId="864" xr:uid="{00000000-0005-0000-0000-00002F000000}"/>
    <cellStyle name="Komma 2 3 3 3 3 2 2" xfId="1896" xr:uid="{00000000-0005-0000-0000-00002F000000}"/>
    <cellStyle name="Komma 2 3 3 3 3 2 2 2" xfId="3960" xr:uid="{00000000-0005-0000-0000-00002F000000}"/>
    <cellStyle name="Komma 2 3 3 3 3 2 2 2 2" xfId="8088" xr:uid="{00000000-0005-0000-0000-00002F000000}"/>
    <cellStyle name="Komma 2 3 3 3 3 2 2 3" xfId="6024" xr:uid="{00000000-0005-0000-0000-00002F000000}"/>
    <cellStyle name="Komma 2 3 3 3 3 2 3" xfId="2928" xr:uid="{00000000-0005-0000-0000-00002F000000}"/>
    <cellStyle name="Komma 2 3 3 3 3 2 3 2" xfId="7056" xr:uid="{00000000-0005-0000-0000-00002F000000}"/>
    <cellStyle name="Komma 2 3 3 3 3 2 4" xfId="4992" xr:uid="{00000000-0005-0000-0000-00002F000000}"/>
    <cellStyle name="Komma 2 3 3 3 3 3" xfId="1380" xr:uid="{00000000-0005-0000-0000-00002F000000}"/>
    <cellStyle name="Komma 2 3 3 3 3 3 2" xfId="3444" xr:uid="{00000000-0005-0000-0000-00002F000000}"/>
    <cellStyle name="Komma 2 3 3 3 3 3 2 2" xfId="7572" xr:uid="{00000000-0005-0000-0000-00002F000000}"/>
    <cellStyle name="Komma 2 3 3 3 3 3 3" xfId="5508" xr:uid="{00000000-0005-0000-0000-00002F000000}"/>
    <cellStyle name="Komma 2 3 3 3 3 4" xfId="2412" xr:uid="{00000000-0005-0000-0000-00002F000000}"/>
    <cellStyle name="Komma 2 3 3 3 3 4 2" xfId="6540" xr:uid="{00000000-0005-0000-0000-00002F000000}"/>
    <cellStyle name="Komma 2 3 3 3 3 5" xfId="4476" xr:uid="{00000000-0005-0000-0000-00002F000000}"/>
    <cellStyle name="Komma 2 3 3 3 4" xfId="606" xr:uid="{00000000-0005-0000-0000-00002F000000}"/>
    <cellStyle name="Komma 2 3 3 3 4 2" xfId="1638" xr:uid="{00000000-0005-0000-0000-00002F000000}"/>
    <cellStyle name="Komma 2 3 3 3 4 2 2" xfId="3702" xr:uid="{00000000-0005-0000-0000-00002F000000}"/>
    <cellStyle name="Komma 2 3 3 3 4 2 2 2" xfId="7830" xr:uid="{00000000-0005-0000-0000-00002F000000}"/>
    <cellStyle name="Komma 2 3 3 3 4 2 3" xfId="5766" xr:uid="{00000000-0005-0000-0000-00002F000000}"/>
    <cellStyle name="Komma 2 3 3 3 4 3" xfId="2670" xr:uid="{00000000-0005-0000-0000-00002F000000}"/>
    <cellStyle name="Komma 2 3 3 3 4 3 2" xfId="6798" xr:uid="{00000000-0005-0000-0000-00002F000000}"/>
    <cellStyle name="Komma 2 3 3 3 4 4" xfId="4734" xr:uid="{00000000-0005-0000-0000-00002F000000}"/>
    <cellStyle name="Komma 2 3 3 3 5" xfId="1122" xr:uid="{00000000-0005-0000-0000-00002F000000}"/>
    <cellStyle name="Komma 2 3 3 3 5 2" xfId="3186" xr:uid="{00000000-0005-0000-0000-00002F000000}"/>
    <cellStyle name="Komma 2 3 3 3 5 2 2" xfId="7314" xr:uid="{00000000-0005-0000-0000-00002F000000}"/>
    <cellStyle name="Komma 2 3 3 3 5 3" xfId="5250" xr:uid="{00000000-0005-0000-0000-00002F000000}"/>
    <cellStyle name="Komma 2 3 3 3 6" xfId="2154" xr:uid="{00000000-0005-0000-0000-00002F000000}"/>
    <cellStyle name="Komma 2 3 3 3 6 2" xfId="6282" xr:uid="{00000000-0005-0000-0000-00002F000000}"/>
    <cellStyle name="Komma 2 3 3 3 7" xfId="4218" xr:uid="{00000000-0005-0000-0000-00002F000000}"/>
    <cellStyle name="Komma 2 3 3 4" xfId="155" xr:uid="{00000000-0005-0000-0000-00002C000000}"/>
    <cellStyle name="Komma 2 3 3 4 2" xfId="413" xr:uid="{00000000-0005-0000-0000-00002C000000}"/>
    <cellStyle name="Komma 2 3 3 4 2 2" xfId="929" xr:uid="{00000000-0005-0000-0000-00002C000000}"/>
    <cellStyle name="Komma 2 3 3 4 2 2 2" xfId="1961" xr:uid="{00000000-0005-0000-0000-00002C000000}"/>
    <cellStyle name="Komma 2 3 3 4 2 2 2 2" xfId="4025" xr:uid="{00000000-0005-0000-0000-00002C000000}"/>
    <cellStyle name="Komma 2 3 3 4 2 2 2 2 2" xfId="8153" xr:uid="{00000000-0005-0000-0000-00002C000000}"/>
    <cellStyle name="Komma 2 3 3 4 2 2 2 3" xfId="6089" xr:uid="{00000000-0005-0000-0000-00002C000000}"/>
    <cellStyle name="Komma 2 3 3 4 2 2 3" xfId="2993" xr:uid="{00000000-0005-0000-0000-00002C000000}"/>
    <cellStyle name="Komma 2 3 3 4 2 2 3 2" xfId="7121" xr:uid="{00000000-0005-0000-0000-00002C000000}"/>
    <cellStyle name="Komma 2 3 3 4 2 2 4" xfId="5057" xr:uid="{00000000-0005-0000-0000-00002C000000}"/>
    <cellStyle name="Komma 2 3 3 4 2 3" xfId="1445" xr:uid="{00000000-0005-0000-0000-00002C000000}"/>
    <cellStyle name="Komma 2 3 3 4 2 3 2" xfId="3509" xr:uid="{00000000-0005-0000-0000-00002C000000}"/>
    <cellStyle name="Komma 2 3 3 4 2 3 2 2" xfId="7637" xr:uid="{00000000-0005-0000-0000-00002C000000}"/>
    <cellStyle name="Komma 2 3 3 4 2 3 3" xfId="5573" xr:uid="{00000000-0005-0000-0000-00002C000000}"/>
    <cellStyle name="Komma 2 3 3 4 2 4" xfId="2477" xr:uid="{00000000-0005-0000-0000-00002C000000}"/>
    <cellStyle name="Komma 2 3 3 4 2 4 2" xfId="6605" xr:uid="{00000000-0005-0000-0000-00002C000000}"/>
    <cellStyle name="Komma 2 3 3 4 2 5" xfId="4541" xr:uid="{00000000-0005-0000-0000-00002C000000}"/>
    <cellStyle name="Komma 2 3 3 4 3" xfId="671" xr:uid="{00000000-0005-0000-0000-00002C000000}"/>
    <cellStyle name="Komma 2 3 3 4 3 2" xfId="1703" xr:uid="{00000000-0005-0000-0000-00002C000000}"/>
    <cellStyle name="Komma 2 3 3 4 3 2 2" xfId="3767" xr:uid="{00000000-0005-0000-0000-00002C000000}"/>
    <cellStyle name="Komma 2 3 3 4 3 2 2 2" xfId="7895" xr:uid="{00000000-0005-0000-0000-00002C000000}"/>
    <cellStyle name="Komma 2 3 3 4 3 2 3" xfId="5831" xr:uid="{00000000-0005-0000-0000-00002C000000}"/>
    <cellStyle name="Komma 2 3 3 4 3 3" xfId="2735" xr:uid="{00000000-0005-0000-0000-00002C000000}"/>
    <cellStyle name="Komma 2 3 3 4 3 3 2" xfId="6863" xr:uid="{00000000-0005-0000-0000-00002C000000}"/>
    <cellStyle name="Komma 2 3 3 4 3 4" xfId="4799" xr:uid="{00000000-0005-0000-0000-00002C000000}"/>
    <cellStyle name="Komma 2 3 3 4 4" xfId="1187" xr:uid="{00000000-0005-0000-0000-00002C000000}"/>
    <cellStyle name="Komma 2 3 3 4 4 2" xfId="3251" xr:uid="{00000000-0005-0000-0000-00002C000000}"/>
    <cellStyle name="Komma 2 3 3 4 4 2 2" xfId="7379" xr:uid="{00000000-0005-0000-0000-00002C000000}"/>
    <cellStyle name="Komma 2 3 3 4 4 3" xfId="5315" xr:uid="{00000000-0005-0000-0000-00002C000000}"/>
    <cellStyle name="Komma 2 3 3 4 5" xfId="2219" xr:uid="{00000000-0005-0000-0000-00002C000000}"/>
    <cellStyle name="Komma 2 3 3 4 5 2" xfId="6347" xr:uid="{00000000-0005-0000-0000-00002C000000}"/>
    <cellStyle name="Komma 2 3 3 4 6" xfId="4283" xr:uid="{00000000-0005-0000-0000-00002C000000}"/>
    <cellStyle name="Komma 2 3 3 5" xfId="284" xr:uid="{00000000-0005-0000-0000-00002C000000}"/>
    <cellStyle name="Komma 2 3 3 5 2" xfId="800" xr:uid="{00000000-0005-0000-0000-00002C000000}"/>
    <cellStyle name="Komma 2 3 3 5 2 2" xfId="1832" xr:uid="{00000000-0005-0000-0000-00002C000000}"/>
    <cellStyle name="Komma 2 3 3 5 2 2 2" xfId="3896" xr:uid="{00000000-0005-0000-0000-00002C000000}"/>
    <cellStyle name="Komma 2 3 3 5 2 2 2 2" xfId="8024" xr:uid="{00000000-0005-0000-0000-00002C000000}"/>
    <cellStyle name="Komma 2 3 3 5 2 2 3" xfId="5960" xr:uid="{00000000-0005-0000-0000-00002C000000}"/>
    <cellStyle name="Komma 2 3 3 5 2 3" xfId="2864" xr:uid="{00000000-0005-0000-0000-00002C000000}"/>
    <cellStyle name="Komma 2 3 3 5 2 3 2" xfId="6992" xr:uid="{00000000-0005-0000-0000-00002C000000}"/>
    <cellStyle name="Komma 2 3 3 5 2 4" xfId="4928" xr:uid="{00000000-0005-0000-0000-00002C000000}"/>
    <cellStyle name="Komma 2 3 3 5 3" xfId="1316" xr:uid="{00000000-0005-0000-0000-00002C000000}"/>
    <cellStyle name="Komma 2 3 3 5 3 2" xfId="3380" xr:uid="{00000000-0005-0000-0000-00002C000000}"/>
    <cellStyle name="Komma 2 3 3 5 3 2 2" xfId="7508" xr:uid="{00000000-0005-0000-0000-00002C000000}"/>
    <cellStyle name="Komma 2 3 3 5 3 3" xfId="5444" xr:uid="{00000000-0005-0000-0000-00002C000000}"/>
    <cellStyle name="Komma 2 3 3 5 4" xfId="2348" xr:uid="{00000000-0005-0000-0000-00002C000000}"/>
    <cellStyle name="Komma 2 3 3 5 4 2" xfId="6476" xr:uid="{00000000-0005-0000-0000-00002C000000}"/>
    <cellStyle name="Komma 2 3 3 5 5" xfId="4412" xr:uid="{00000000-0005-0000-0000-00002C000000}"/>
    <cellStyle name="Komma 2 3 3 6" xfId="542" xr:uid="{00000000-0005-0000-0000-00002C000000}"/>
    <cellStyle name="Komma 2 3 3 6 2" xfId="1574" xr:uid="{00000000-0005-0000-0000-00002C000000}"/>
    <cellStyle name="Komma 2 3 3 6 2 2" xfId="3638" xr:uid="{00000000-0005-0000-0000-00002C000000}"/>
    <cellStyle name="Komma 2 3 3 6 2 2 2" xfId="7766" xr:uid="{00000000-0005-0000-0000-00002C000000}"/>
    <cellStyle name="Komma 2 3 3 6 2 3" xfId="5702" xr:uid="{00000000-0005-0000-0000-00002C000000}"/>
    <cellStyle name="Komma 2 3 3 6 3" xfId="2606" xr:uid="{00000000-0005-0000-0000-00002C000000}"/>
    <cellStyle name="Komma 2 3 3 6 3 2" xfId="6734" xr:uid="{00000000-0005-0000-0000-00002C000000}"/>
    <cellStyle name="Komma 2 3 3 6 4" xfId="4670" xr:uid="{00000000-0005-0000-0000-00002C000000}"/>
    <cellStyle name="Komma 2 3 3 7" xfId="1058" xr:uid="{00000000-0005-0000-0000-00002C000000}"/>
    <cellStyle name="Komma 2 3 3 7 2" xfId="3122" xr:uid="{00000000-0005-0000-0000-00002C000000}"/>
    <cellStyle name="Komma 2 3 3 7 2 2" xfId="7250" xr:uid="{00000000-0005-0000-0000-00002C000000}"/>
    <cellStyle name="Komma 2 3 3 7 3" xfId="5186" xr:uid="{00000000-0005-0000-0000-00002C000000}"/>
    <cellStyle name="Komma 2 3 3 8" xfId="2090" xr:uid="{00000000-0005-0000-0000-00002C000000}"/>
    <cellStyle name="Komma 2 3 3 8 2" xfId="6218" xr:uid="{00000000-0005-0000-0000-00002C000000}"/>
    <cellStyle name="Komma 2 3 3 9" xfId="4154" xr:uid="{00000000-0005-0000-0000-00002C000000}"/>
    <cellStyle name="Komma 2 3 4" xfId="42" xr:uid="{00000000-0005-0000-0000-000030000000}"/>
    <cellStyle name="Komma 2 3 4 2" xfId="106" xr:uid="{00000000-0005-0000-0000-000031000000}"/>
    <cellStyle name="Komma 2 3 4 2 2" xfId="235" xr:uid="{00000000-0005-0000-0000-000031000000}"/>
    <cellStyle name="Komma 2 3 4 2 2 2" xfId="493" xr:uid="{00000000-0005-0000-0000-000031000000}"/>
    <cellStyle name="Komma 2 3 4 2 2 2 2" xfId="1009" xr:uid="{00000000-0005-0000-0000-000031000000}"/>
    <cellStyle name="Komma 2 3 4 2 2 2 2 2" xfId="2041" xr:uid="{00000000-0005-0000-0000-000031000000}"/>
    <cellStyle name="Komma 2 3 4 2 2 2 2 2 2" xfId="4105" xr:uid="{00000000-0005-0000-0000-000031000000}"/>
    <cellStyle name="Komma 2 3 4 2 2 2 2 2 2 2" xfId="8233" xr:uid="{00000000-0005-0000-0000-000031000000}"/>
    <cellStyle name="Komma 2 3 4 2 2 2 2 2 3" xfId="6169" xr:uid="{00000000-0005-0000-0000-000031000000}"/>
    <cellStyle name="Komma 2 3 4 2 2 2 2 3" xfId="3073" xr:uid="{00000000-0005-0000-0000-000031000000}"/>
    <cellStyle name="Komma 2 3 4 2 2 2 2 3 2" xfId="7201" xr:uid="{00000000-0005-0000-0000-000031000000}"/>
    <cellStyle name="Komma 2 3 4 2 2 2 2 4" xfId="5137" xr:uid="{00000000-0005-0000-0000-000031000000}"/>
    <cellStyle name="Komma 2 3 4 2 2 2 3" xfId="1525" xr:uid="{00000000-0005-0000-0000-000031000000}"/>
    <cellStyle name="Komma 2 3 4 2 2 2 3 2" xfId="3589" xr:uid="{00000000-0005-0000-0000-000031000000}"/>
    <cellStyle name="Komma 2 3 4 2 2 2 3 2 2" xfId="7717" xr:uid="{00000000-0005-0000-0000-000031000000}"/>
    <cellStyle name="Komma 2 3 4 2 2 2 3 3" xfId="5653" xr:uid="{00000000-0005-0000-0000-000031000000}"/>
    <cellStyle name="Komma 2 3 4 2 2 2 4" xfId="2557" xr:uid="{00000000-0005-0000-0000-000031000000}"/>
    <cellStyle name="Komma 2 3 4 2 2 2 4 2" xfId="6685" xr:uid="{00000000-0005-0000-0000-000031000000}"/>
    <cellStyle name="Komma 2 3 4 2 2 2 5" xfId="4621" xr:uid="{00000000-0005-0000-0000-000031000000}"/>
    <cellStyle name="Komma 2 3 4 2 2 3" xfId="751" xr:uid="{00000000-0005-0000-0000-000031000000}"/>
    <cellStyle name="Komma 2 3 4 2 2 3 2" xfId="1783" xr:uid="{00000000-0005-0000-0000-000031000000}"/>
    <cellStyle name="Komma 2 3 4 2 2 3 2 2" xfId="3847" xr:uid="{00000000-0005-0000-0000-000031000000}"/>
    <cellStyle name="Komma 2 3 4 2 2 3 2 2 2" xfId="7975" xr:uid="{00000000-0005-0000-0000-000031000000}"/>
    <cellStyle name="Komma 2 3 4 2 2 3 2 3" xfId="5911" xr:uid="{00000000-0005-0000-0000-000031000000}"/>
    <cellStyle name="Komma 2 3 4 2 2 3 3" xfId="2815" xr:uid="{00000000-0005-0000-0000-000031000000}"/>
    <cellStyle name="Komma 2 3 4 2 2 3 3 2" xfId="6943" xr:uid="{00000000-0005-0000-0000-000031000000}"/>
    <cellStyle name="Komma 2 3 4 2 2 3 4" xfId="4879" xr:uid="{00000000-0005-0000-0000-000031000000}"/>
    <cellStyle name="Komma 2 3 4 2 2 4" xfId="1267" xr:uid="{00000000-0005-0000-0000-000031000000}"/>
    <cellStyle name="Komma 2 3 4 2 2 4 2" xfId="3331" xr:uid="{00000000-0005-0000-0000-000031000000}"/>
    <cellStyle name="Komma 2 3 4 2 2 4 2 2" xfId="7459" xr:uid="{00000000-0005-0000-0000-000031000000}"/>
    <cellStyle name="Komma 2 3 4 2 2 4 3" xfId="5395" xr:uid="{00000000-0005-0000-0000-000031000000}"/>
    <cellStyle name="Komma 2 3 4 2 2 5" xfId="2299" xr:uid="{00000000-0005-0000-0000-000031000000}"/>
    <cellStyle name="Komma 2 3 4 2 2 5 2" xfId="6427" xr:uid="{00000000-0005-0000-0000-000031000000}"/>
    <cellStyle name="Komma 2 3 4 2 2 6" xfId="4363" xr:uid="{00000000-0005-0000-0000-000031000000}"/>
    <cellStyle name="Komma 2 3 4 2 3" xfId="364" xr:uid="{00000000-0005-0000-0000-000031000000}"/>
    <cellStyle name="Komma 2 3 4 2 3 2" xfId="880" xr:uid="{00000000-0005-0000-0000-000031000000}"/>
    <cellStyle name="Komma 2 3 4 2 3 2 2" xfId="1912" xr:uid="{00000000-0005-0000-0000-000031000000}"/>
    <cellStyle name="Komma 2 3 4 2 3 2 2 2" xfId="3976" xr:uid="{00000000-0005-0000-0000-000031000000}"/>
    <cellStyle name="Komma 2 3 4 2 3 2 2 2 2" xfId="8104" xr:uid="{00000000-0005-0000-0000-000031000000}"/>
    <cellStyle name="Komma 2 3 4 2 3 2 2 3" xfId="6040" xr:uid="{00000000-0005-0000-0000-000031000000}"/>
    <cellStyle name="Komma 2 3 4 2 3 2 3" xfId="2944" xr:uid="{00000000-0005-0000-0000-000031000000}"/>
    <cellStyle name="Komma 2 3 4 2 3 2 3 2" xfId="7072" xr:uid="{00000000-0005-0000-0000-000031000000}"/>
    <cellStyle name="Komma 2 3 4 2 3 2 4" xfId="5008" xr:uid="{00000000-0005-0000-0000-000031000000}"/>
    <cellStyle name="Komma 2 3 4 2 3 3" xfId="1396" xr:uid="{00000000-0005-0000-0000-000031000000}"/>
    <cellStyle name="Komma 2 3 4 2 3 3 2" xfId="3460" xr:uid="{00000000-0005-0000-0000-000031000000}"/>
    <cellStyle name="Komma 2 3 4 2 3 3 2 2" xfId="7588" xr:uid="{00000000-0005-0000-0000-000031000000}"/>
    <cellStyle name="Komma 2 3 4 2 3 3 3" xfId="5524" xr:uid="{00000000-0005-0000-0000-000031000000}"/>
    <cellStyle name="Komma 2 3 4 2 3 4" xfId="2428" xr:uid="{00000000-0005-0000-0000-000031000000}"/>
    <cellStyle name="Komma 2 3 4 2 3 4 2" xfId="6556" xr:uid="{00000000-0005-0000-0000-000031000000}"/>
    <cellStyle name="Komma 2 3 4 2 3 5" xfId="4492" xr:uid="{00000000-0005-0000-0000-000031000000}"/>
    <cellStyle name="Komma 2 3 4 2 4" xfId="622" xr:uid="{00000000-0005-0000-0000-000031000000}"/>
    <cellStyle name="Komma 2 3 4 2 4 2" xfId="1654" xr:uid="{00000000-0005-0000-0000-000031000000}"/>
    <cellStyle name="Komma 2 3 4 2 4 2 2" xfId="3718" xr:uid="{00000000-0005-0000-0000-000031000000}"/>
    <cellStyle name="Komma 2 3 4 2 4 2 2 2" xfId="7846" xr:uid="{00000000-0005-0000-0000-000031000000}"/>
    <cellStyle name="Komma 2 3 4 2 4 2 3" xfId="5782" xr:uid="{00000000-0005-0000-0000-000031000000}"/>
    <cellStyle name="Komma 2 3 4 2 4 3" xfId="2686" xr:uid="{00000000-0005-0000-0000-000031000000}"/>
    <cellStyle name="Komma 2 3 4 2 4 3 2" xfId="6814" xr:uid="{00000000-0005-0000-0000-000031000000}"/>
    <cellStyle name="Komma 2 3 4 2 4 4" xfId="4750" xr:uid="{00000000-0005-0000-0000-000031000000}"/>
    <cellStyle name="Komma 2 3 4 2 5" xfId="1138" xr:uid="{00000000-0005-0000-0000-000031000000}"/>
    <cellStyle name="Komma 2 3 4 2 5 2" xfId="3202" xr:uid="{00000000-0005-0000-0000-000031000000}"/>
    <cellStyle name="Komma 2 3 4 2 5 2 2" xfId="7330" xr:uid="{00000000-0005-0000-0000-000031000000}"/>
    <cellStyle name="Komma 2 3 4 2 5 3" xfId="5266" xr:uid="{00000000-0005-0000-0000-000031000000}"/>
    <cellStyle name="Komma 2 3 4 2 6" xfId="2170" xr:uid="{00000000-0005-0000-0000-000031000000}"/>
    <cellStyle name="Komma 2 3 4 2 6 2" xfId="6298" xr:uid="{00000000-0005-0000-0000-000031000000}"/>
    <cellStyle name="Komma 2 3 4 2 7" xfId="4234" xr:uid="{00000000-0005-0000-0000-000031000000}"/>
    <cellStyle name="Komma 2 3 4 3" xfId="171" xr:uid="{00000000-0005-0000-0000-000030000000}"/>
    <cellStyle name="Komma 2 3 4 3 2" xfId="429" xr:uid="{00000000-0005-0000-0000-000030000000}"/>
    <cellStyle name="Komma 2 3 4 3 2 2" xfId="945" xr:uid="{00000000-0005-0000-0000-000030000000}"/>
    <cellStyle name="Komma 2 3 4 3 2 2 2" xfId="1977" xr:uid="{00000000-0005-0000-0000-000030000000}"/>
    <cellStyle name="Komma 2 3 4 3 2 2 2 2" xfId="4041" xr:uid="{00000000-0005-0000-0000-000030000000}"/>
    <cellStyle name="Komma 2 3 4 3 2 2 2 2 2" xfId="8169" xr:uid="{00000000-0005-0000-0000-000030000000}"/>
    <cellStyle name="Komma 2 3 4 3 2 2 2 3" xfId="6105" xr:uid="{00000000-0005-0000-0000-000030000000}"/>
    <cellStyle name="Komma 2 3 4 3 2 2 3" xfId="3009" xr:uid="{00000000-0005-0000-0000-000030000000}"/>
    <cellStyle name="Komma 2 3 4 3 2 2 3 2" xfId="7137" xr:uid="{00000000-0005-0000-0000-000030000000}"/>
    <cellStyle name="Komma 2 3 4 3 2 2 4" xfId="5073" xr:uid="{00000000-0005-0000-0000-000030000000}"/>
    <cellStyle name="Komma 2 3 4 3 2 3" xfId="1461" xr:uid="{00000000-0005-0000-0000-000030000000}"/>
    <cellStyle name="Komma 2 3 4 3 2 3 2" xfId="3525" xr:uid="{00000000-0005-0000-0000-000030000000}"/>
    <cellStyle name="Komma 2 3 4 3 2 3 2 2" xfId="7653" xr:uid="{00000000-0005-0000-0000-000030000000}"/>
    <cellStyle name="Komma 2 3 4 3 2 3 3" xfId="5589" xr:uid="{00000000-0005-0000-0000-000030000000}"/>
    <cellStyle name="Komma 2 3 4 3 2 4" xfId="2493" xr:uid="{00000000-0005-0000-0000-000030000000}"/>
    <cellStyle name="Komma 2 3 4 3 2 4 2" xfId="6621" xr:uid="{00000000-0005-0000-0000-000030000000}"/>
    <cellStyle name="Komma 2 3 4 3 2 5" xfId="4557" xr:uid="{00000000-0005-0000-0000-000030000000}"/>
    <cellStyle name="Komma 2 3 4 3 3" xfId="687" xr:uid="{00000000-0005-0000-0000-000030000000}"/>
    <cellStyle name="Komma 2 3 4 3 3 2" xfId="1719" xr:uid="{00000000-0005-0000-0000-000030000000}"/>
    <cellStyle name="Komma 2 3 4 3 3 2 2" xfId="3783" xr:uid="{00000000-0005-0000-0000-000030000000}"/>
    <cellStyle name="Komma 2 3 4 3 3 2 2 2" xfId="7911" xr:uid="{00000000-0005-0000-0000-000030000000}"/>
    <cellStyle name="Komma 2 3 4 3 3 2 3" xfId="5847" xr:uid="{00000000-0005-0000-0000-000030000000}"/>
    <cellStyle name="Komma 2 3 4 3 3 3" xfId="2751" xr:uid="{00000000-0005-0000-0000-000030000000}"/>
    <cellStyle name="Komma 2 3 4 3 3 3 2" xfId="6879" xr:uid="{00000000-0005-0000-0000-000030000000}"/>
    <cellStyle name="Komma 2 3 4 3 3 4" xfId="4815" xr:uid="{00000000-0005-0000-0000-000030000000}"/>
    <cellStyle name="Komma 2 3 4 3 4" xfId="1203" xr:uid="{00000000-0005-0000-0000-000030000000}"/>
    <cellStyle name="Komma 2 3 4 3 4 2" xfId="3267" xr:uid="{00000000-0005-0000-0000-000030000000}"/>
    <cellStyle name="Komma 2 3 4 3 4 2 2" xfId="7395" xr:uid="{00000000-0005-0000-0000-000030000000}"/>
    <cellStyle name="Komma 2 3 4 3 4 3" xfId="5331" xr:uid="{00000000-0005-0000-0000-000030000000}"/>
    <cellStyle name="Komma 2 3 4 3 5" xfId="2235" xr:uid="{00000000-0005-0000-0000-000030000000}"/>
    <cellStyle name="Komma 2 3 4 3 5 2" xfId="6363" xr:uid="{00000000-0005-0000-0000-000030000000}"/>
    <cellStyle name="Komma 2 3 4 3 6" xfId="4299" xr:uid="{00000000-0005-0000-0000-000030000000}"/>
    <cellStyle name="Komma 2 3 4 4" xfId="300" xr:uid="{00000000-0005-0000-0000-000030000000}"/>
    <cellStyle name="Komma 2 3 4 4 2" xfId="816" xr:uid="{00000000-0005-0000-0000-000030000000}"/>
    <cellStyle name="Komma 2 3 4 4 2 2" xfId="1848" xr:uid="{00000000-0005-0000-0000-000030000000}"/>
    <cellStyle name="Komma 2 3 4 4 2 2 2" xfId="3912" xr:uid="{00000000-0005-0000-0000-000030000000}"/>
    <cellStyle name="Komma 2 3 4 4 2 2 2 2" xfId="8040" xr:uid="{00000000-0005-0000-0000-000030000000}"/>
    <cellStyle name="Komma 2 3 4 4 2 2 3" xfId="5976" xr:uid="{00000000-0005-0000-0000-000030000000}"/>
    <cellStyle name="Komma 2 3 4 4 2 3" xfId="2880" xr:uid="{00000000-0005-0000-0000-000030000000}"/>
    <cellStyle name="Komma 2 3 4 4 2 3 2" xfId="7008" xr:uid="{00000000-0005-0000-0000-000030000000}"/>
    <cellStyle name="Komma 2 3 4 4 2 4" xfId="4944" xr:uid="{00000000-0005-0000-0000-000030000000}"/>
    <cellStyle name="Komma 2 3 4 4 3" xfId="1332" xr:uid="{00000000-0005-0000-0000-000030000000}"/>
    <cellStyle name="Komma 2 3 4 4 3 2" xfId="3396" xr:uid="{00000000-0005-0000-0000-000030000000}"/>
    <cellStyle name="Komma 2 3 4 4 3 2 2" xfId="7524" xr:uid="{00000000-0005-0000-0000-000030000000}"/>
    <cellStyle name="Komma 2 3 4 4 3 3" xfId="5460" xr:uid="{00000000-0005-0000-0000-000030000000}"/>
    <cellStyle name="Komma 2 3 4 4 4" xfId="2364" xr:uid="{00000000-0005-0000-0000-000030000000}"/>
    <cellStyle name="Komma 2 3 4 4 4 2" xfId="6492" xr:uid="{00000000-0005-0000-0000-000030000000}"/>
    <cellStyle name="Komma 2 3 4 4 5" xfId="4428" xr:uid="{00000000-0005-0000-0000-000030000000}"/>
    <cellStyle name="Komma 2 3 4 5" xfId="558" xr:uid="{00000000-0005-0000-0000-000030000000}"/>
    <cellStyle name="Komma 2 3 4 5 2" xfId="1590" xr:uid="{00000000-0005-0000-0000-000030000000}"/>
    <cellStyle name="Komma 2 3 4 5 2 2" xfId="3654" xr:uid="{00000000-0005-0000-0000-000030000000}"/>
    <cellStyle name="Komma 2 3 4 5 2 2 2" xfId="7782" xr:uid="{00000000-0005-0000-0000-000030000000}"/>
    <cellStyle name="Komma 2 3 4 5 2 3" xfId="5718" xr:uid="{00000000-0005-0000-0000-000030000000}"/>
    <cellStyle name="Komma 2 3 4 5 3" xfId="2622" xr:uid="{00000000-0005-0000-0000-000030000000}"/>
    <cellStyle name="Komma 2 3 4 5 3 2" xfId="6750" xr:uid="{00000000-0005-0000-0000-000030000000}"/>
    <cellStyle name="Komma 2 3 4 5 4" xfId="4686" xr:uid="{00000000-0005-0000-0000-000030000000}"/>
    <cellStyle name="Komma 2 3 4 6" xfId="1074" xr:uid="{00000000-0005-0000-0000-000030000000}"/>
    <cellStyle name="Komma 2 3 4 6 2" xfId="3138" xr:uid="{00000000-0005-0000-0000-000030000000}"/>
    <cellStyle name="Komma 2 3 4 6 2 2" xfId="7266" xr:uid="{00000000-0005-0000-0000-000030000000}"/>
    <cellStyle name="Komma 2 3 4 6 3" xfId="5202" xr:uid="{00000000-0005-0000-0000-000030000000}"/>
    <cellStyle name="Komma 2 3 4 7" xfId="2106" xr:uid="{00000000-0005-0000-0000-000030000000}"/>
    <cellStyle name="Komma 2 3 4 7 2" xfId="6234" xr:uid="{00000000-0005-0000-0000-000030000000}"/>
    <cellStyle name="Komma 2 3 4 8" xfId="4170" xr:uid="{00000000-0005-0000-0000-000030000000}"/>
    <cellStyle name="Komma 2 3 5" xfId="74" xr:uid="{00000000-0005-0000-0000-000032000000}"/>
    <cellStyle name="Komma 2 3 5 2" xfId="203" xr:uid="{00000000-0005-0000-0000-000032000000}"/>
    <cellStyle name="Komma 2 3 5 2 2" xfId="461" xr:uid="{00000000-0005-0000-0000-000032000000}"/>
    <cellStyle name="Komma 2 3 5 2 2 2" xfId="977" xr:uid="{00000000-0005-0000-0000-000032000000}"/>
    <cellStyle name="Komma 2 3 5 2 2 2 2" xfId="2009" xr:uid="{00000000-0005-0000-0000-000032000000}"/>
    <cellStyle name="Komma 2 3 5 2 2 2 2 2" xfId="4073" xr:uid="{00000000-0005-0000-0000-000032000000}"/>
    <cellStyle name="Komma 2 3 5 2 2 2 2 2 2" xfId="8201" xr:uid="{00000000-0005-0000-0000-000032000000}"/>
    <cellStyle name="Komma 2 3 5 2 2 2 2 3" xfId="6137" xr:uid="{00000000-0005-0000-0000-000032000000}"/>
    <cellStyle name="Komma 2 3 5 2 2 2 3" xfId="3041" xr:uid="{00000000-0005-0000-0000-000032000000}"/>
    <cellStyle name="Komma 2 3 5 2 2 2 3 2" xfId="7169" xr:uid="{00000000-0005-0000-0000-000032000000}"/>
    <cellStyle name="Komma 2 3 5 2 2 2 4" xfId="5105" xr:uid="{00000000-0005-0000-0000-000032000000}"/>
    <cellStyle name="Komma 2 3 5 2 2 3" xfId="1493" xr:uid="{00000000-0005-0000-0000-000032000000}"/>
    <cellStyle name="Komma 2 3 5 2 2 3 2" xfId="3557" xr:uid="{00000000-0005-0000-0000-000032000000}"/>
    <cellStyle name="Komma 2 3 5 2 2 3 2 2" xfId="7685" xr:uid="{00000000-0005-0000-0000-000032000000}"/>
    <cellStyle name="Komma 2 3 5 2 2 3 3" xfId="5621" xr:uid="{00000000-0005-0000-0000-000032000000}"/>
    <cellStyle name="Komma 2 3 5 2 2 4" xfId="2525" xr:uid="{00000000-0005-0000-0000-000032000000}"/>
    <cellStyle name="Komma 2 3 5 2 2 4 2" xfId="6653" xr:uid="{00000000-0005-0000-0000-000032000000}"/>
    <cellStyle name="Komma 2 3 5 2 2 5" xfId="4589" xr:uid="{00000000-0005-0000-0000-000032000000}"/>
    <cellStyle name="Komma 2 3 5 2 3" xfId="719" xr:uid="{00000000-0005-0000-0000-000032000000}"/>
    <cellStyle name="Komma 2 3 5 2 3 2" xfId="1751" xr:uid="{00000000-0005-0000-0000-000032000000}"/>
    <cellStyle name="Komma 2 3 5 2 3 2 2" xfId="3815" xr:uid="{00000000-0005-0000-0000-000032000000}"/>
    <cellStyle name="Komma 2 3 5 2 3 2 2 2" xfId="7943" xr:uid="{00000000-0005-0000-0000-000032000000}"/>
    <cellStyle name="Komma 2 3 5 2 3 2 3" xfId="5879" xr:uid="{00000000-0005-0000-0000-000032000000}"/>
    <cellStyle name="Komma 2 3 5 2 3 3" xfId="2783" xr:uid="{00000000-0005-0000-0000-000032000000}"/>
    <cellStyle name="Komma 2 3 5 2 3 3 2" xfId="6911" xr:uid="{00000000-0005-0000-0000-000032000000}"/>
    <cellStyle name="Komma 2 3 5 2 3 4" xfId="4847" xr:uid="{00000000-0005-0000-0000-000032000000}"/>
    <cellStyle name="Komma 2 3 5 2 4" xfId="1235" xr:uid="{00000000-0005-0000-0000-000032000000}"/>
    <cellStyle name="Komma 2 3 5 2 4 2" xfId="3299" xr:uid="{00000000-0005-0000-0000-000032000000}"/>
    <cellStyle name="Komma 2 3 5 2 4 2 2" xfId="7427" xr:uid="{00000000-0005-0000-0000-000032000000}"/>
    <cellStyle name="Komma 2 3 5 2 4 3" xfId="5363" xr:uid="{00000000-0005-0000-0000-000032000000}"/>
    <cellStyle name="Komma 2 3 5 2 5" xfId="2267" xr:uid="{00000000-0005-0000-0000-000032000000}"/>
    <cellStyle name="Komma 2 3 5 2 5 2" xfId="6395" xr:uid="{00000000-0005-0000-0000-000032000000}"/>
    <cellStyle name="Komma 2 3 5 2 6" xfId="4331" xr:uid="{00000000-0005-0000-0000-000032000000}"/>
    <cellStyle name="Komma 2 3 5 3" xfId="332" xr:uid="{00000000-0005-0000-0000-000032000000}"/>
    <cellStyle name="Komma 2 3 5 3 2" xfId="848" xr:uid="{00000000-0005-0000-0000-000032000000}"/>
    <cellStyle name="Komma 2 3 5 3 2 2" xfId="1880" xr:uid="{00000000-0005-0000-0000-000032000000}"/>
    <cellStyle name="Komma 2 3 5 3 2 2 2" xfId="3944" xr:uid="{00000000-0005-0000-0000-000032000000}"/>
    <cellStyle name="Komma 2 3 5 3 2 2 2 2" xfId="8072" xr:uid="{00000000-0005-0000-0000-000032000000}"/>
    <cellStyle name="Komma 2 3 5 3 2 2 3" xfId="6008" xr:uid="{00000000-0005-0000-0000-000032000000}"/>
    <cellStyle name="Komma 2 3 5 3 2 3" xfId="2912" xr:uid="{00000000-0005-0000-0000-000032000000}"/>
    <cellStyle name="Komma 2 3 5 3 2 3 2" xfId="7040" xr:uid="{00000000-0005-0000-0000-000032000000}"/>
    <cellStyle name="Komma 2 3 5 3 2 4" xfId="4976" xr:uid="{00000000-0005-0000-0000-000032000000}"/>
    <cellStyle name="Komma 2 3 5 3 3" xfId="1364" xr:uid="{00000000-0005-0000-0000-000032000000}"/>
    <cellStyle name="Komma 2 3 5 3 3 2" xfId="3428" xr:uid="{00000000-0005-0000-0000-000032000000}"/>
    <cellStyle name="Komma 2 3 5 3 3 2 2" xfId="7556" xr:uid="{00000000-0005-0000-0000-000032000000}"/>
    <cellStyle name="Komma 2 3 5 3 3 3" xfId="5492" xr:uid="{00000000-0005-0000-0000-000032000000}"/>
    <cellStyle name="Komma 2 3 5 3 4" xfId="2396" xr:uid="{00000000-0005-0000-0000-000032000000}"/>
    <cellStyle name="Komma 2 3 5 3 4 2" xfId="6524" xr:uid="{00000000-0005-0000-0000-000032000000}"/>
    <cellStyle name="Komma 2 3 5 3 5" xfId="4460" xr:uid="{00000000-0005-0000-0000-000032000000}"/>
    <cellStyle name="Komma 2 3 5 4" xfId="590" xr:uid="{00000000-0005-0000-0000-000032000000}"/>
    <cellStyle name="Komma 2 3 5 4 2" xfId="1622" xr:uid="{00000000-0005-0000-0000-000032000000}"/>
    <cellStyle name="Komma 2 3 5 4 2 2" xfId="3686" xr:uid="{00000000-0005-0000-0000-000032000000}"/>
    <cellStyle name="Komma 2 3 5 4 2 2 2" xfId="7814" xr:uid="{00000000-0005-0000-0000-000032000000}"/>
    <cellStyle name="Komma 2 3 5 4 2 3" xfId="5750" xr:uid="{00000000-0005-0000-0000-000032000000}"/>
    <cellStyle name="Komma 2 3 5 4 3" xfId="2654" xr:uid="{00000000-0005-0000-0000-000032000000}"/>
    <cellStyle name="Komma 2 3 5 4 3 2" xfId="6782" xr:uid="{00000000-0005-0000-0000-000032000000}"/>
    <cellStyle name="Komma 2 3 5 4 4" xfId="4718" xr:uid="{00000000-0005-0000-0000-000032000000}"/>
    <cellStyle name="Komma 2 3 5 5" xfId="1106" xr:uid="{00000000-0005-0000-0000-000032000000}"/>
    <cellStyle name="Komma 2 3 5 5 2" xfId="3170" xr:uid="{00000000-0005-0000-0000-000032000000}"/>
    <cellStyle name="Komma 2 3 5 5 2 2" xfId="7298" xr:uid="{00000000-0005-0000-0000-000032000000}"/>
    <cellStyle name="Komma 2 3 5 5 3" xfId="5234" xr:uid="{00000000-0005-0000-0000-000032000000}"/>
    <cellStyle name="Komma 2 3 5 6" xfId="2138" xr:uid="{00000000-0005-0000-0000-000032000000}"/>
    <cellStyle name="Komma 2 3 5 6 2" xfId="6266" xr:uid="{00000000-0005-0000-0000-000032000000}"/>
    <cellStyle name="Komma 2 3 5 7" xfId="4202" xr:uid="{00000000-0005-0000-0000-000032000000}"/>
    <cellStyle name="Komma 2 3 6" xfId="140" xr:uid="{00000000-0005-0000-0000-000023000000}"/>
    <cellStyle name="Komma 2 3 6 2" xfId="398" xr:uid="{00000000-0005-0000-0000-000023000000}"/>
    <cellStyle name="Komma 2 3 6 2 2" xfId="914" xr:uid="{00000000-0005-0000-0000-000023000000}"/>
    <cellStyle name="Komma 2 3 6 2 2 2" xfId="1946" xr:uid="{00000000-0005-0000-0000-000023000000}"/>
    <cellStyle name="Komma 2 3 6 2 2 2 2" xfId="4010" xr:uid="{00000000-0005-0000-0000-000023000000}"/>
    <cellStyle name="Komma 2 3 6 2 2 2 2 2" xfId="8138" xr:uid="{00000000-0005-0000-0000-000023000000}"/>
    <cellStyle name="Komma 2 3 6 2 2 2 3" xfId="6074" xr:uid="{00000000-0005-0000-0000-000023000000}"/>
    <cellStyle name="Komma 2 3 6 2 2 3" xfId="2978" xr:uid="{00000000-0005-0000-0000-000023000000}"/>
    <cellStyle name="Komma 2 3 6 2 2 3 2" xfId="7106" xr:uid="{00000000-0005-0000-0000-000023000000}"/>
    <cellStyle name="Komma 2 3 6 2 2 4" xfId="5042" xr:uid="{00000000-0005-0000-0000-000023000000}"/>
    <cellStyle name="Komma 2 3 6 2 3" xfId="1430" xr:uid="{00000000-0005-0000-0000-000023000000}"/>
    <cellStyle name="Komma 2 3 6 2 3 2" xfId="3494" xr:uid="{00000000-0005-0000-0000-000023000000}"/>
    <cellStyle name="Komma 2 3 6 2 3 2 2" xfId="7622" xr:uid="{00000000-0005-0000-0000-000023000000}"/>
    <cellStyle name="Komma 2 3 6 2 3 3" xfId="5558" xr:uid="{00000000-0005-0000-0000-000023000000}"/>
    <cellStyle name="Komma 2 3 6 2 4" xfId="2462" xr:uid="{00000000-0005-0000-0000-000023000000}"/>
    <cellStyle name="Komma 2 3 6 2 4 2" xfId="6590" xr:uid="{00000000-0005-0000-0000-000023000000}"/>
    <cellStyle name="Komma 2 3 6 2 5" xfId="4526" xr:uid="{00000000-0005-0000-0000-000023000000}"/>
    <cellStyle name="Komma 2 3 6 3" xfId="656" xr:uid="{00000000-0005-0000-0000-000023000000}"/>
    <cellStyle name="Komma 2 3 6 3 2" xfId="1688" xr:uid="{00000000-0005-0000-0000-000023000000}"/>
    <cellStyle name="Komma 2 3 6 3 2 2" xfId="3752" xr:uid="{00000000-0005-0000-0000-000023000000}"/>
    <cellStyle name="Komma 2 3 6 3 2 2 2" xfId="7880" xr:uid="{00000000-0005-0000-0000-000023000000}"/>
    <cellStyle name="Komma 2 3 6 3 2 3" xfId="5816" xr:uid="{00000000-0005-0000-0000-000023000000}"/>
    <cellStyle name="Komma 2 3 6 3 3" xfId="2720" xr:uid="{00000000-0005-0000-0000-000023000000}"/>
    <cellStyle name="Komma 2 3 6 3 3 2" xfId="6848" xr:uid="{00000000-0005-0000-0000-000023000000}"/>
    <cellStyle name="Komma 2 3 6 3 4" xfId="4784" xr:uid="{00000000-0005-0000-0000-000023000000}"/>
    <cellStyle name="Komma 2 3 6 4" xfId="1172" xr:uid="{00000000-0005-0000-0000-000023000000}"/>
    <cellStyle name="Komma 2 3 6 4 2" xfId="3236" xr:uid="{00000000-0005-0000-0000-000023000000}"/>
    <cellStyle name="Komma 2 3 6 4 2 2" xfId="7364" xr:uid="{00000000-0005-0000-0000-000023000000}"/>
    <cellStyle name="Komma 2 3 6 4 3" xfId="5300" xr:uid="{00000000-0005-0000-0000-000023000000}"/>
    <cellStyle name="Komma 2 3 6 5" xfId="2204" xr:uid="{00000000-0005-0000-0000-000023000000}"/>
    <cellStyle name="Komma 2 3 6 5 2" xfId="6332" xr:uid="{00000000-0005-0000-0000-000023000000}"/>
    <cellStyle name="Komma 2 3 6 6" xfId="4268" xr:uid="{00000000-0005-0000-0000-000023000000}"/>
    <cellStyle name="Komma 2 3 7" xfId="269" xr:uid="{00000000-0005-0000-0000-000023000000}"/>
    <cellStyle name="Komma 2 3 7 2" xfId="785" xr:uid="{00000000-0005-0000-0000-000023000000}"/>
    <cellStyle name="Komma 2 3 7 2 2" xfId="1817" xr:uid="{00000000-0005-0000-0000-000023000000}"/>
    <cellStyle name="Komma 2 3 7 2 2 2" xfId="3881" xr:uid="{00000000-0005-0000-0000-000023000000}"/>
    <cellStyle name="Komma 2 3 7 2 2 2 2" xfId="8009" xr:uid="{00000000-0005-0000-0000-000023000000}"/>
    <cellStyle name="Komma 2 3 7 2 2 3" xfId="5945" xr:uid="{00000000-0005-0000-0000-000023000000}"/>
    <cellStyle name="Komma 2 3 7 2 3" xfId="2849" xr:uid="{00000000-0005-0000-0000-000023000000}"/>
    <cellStyle name="Komma 2 3 7 2 3 2" xfId="6977" xr:uid="{00000000-0005-0000-0000-000023000000}"/>
    <cellStyle name="Komma 2 3 7 2 4" xfId="4913" xr:uid="{00000000-0005-0000-0000-000023000000}"/>
    <cellStyle name="Komma 2 3 7 3" xfId="1301" xr:uid="{00000000-0005-0000-0000-000023000000}"/>
    <cellStyle name="Komma 2 3 7 3 2" xfId="3365" xr:uid="{00000000-0005-0000-0000-000023000000}"/>
    <cellStyle name="Komma 2 3 7 3 2 2" xfId="7493" xr:uid="{00000000-0005-0000-0000-000023000000}"/>
    <cellStyle name="Komma 2 3 7 3 3" xfId="5429" xr:uid="{00000000-0005-0000-0000-000023000000}"/>
    <cellStyle name="Komma 2 3 7 4" xfId="2333" xr:uid="{00000000-0005-0000-0000-000023000000}"/>
    <cellStyle name="Komma 2 3 7 4 2" xfId="6461" xr:uid="{00000000-0005-0000-0000-000023000000}"/>
    <cellStyle name="Komma 2 3 7 5" xfId="4397" xr:uid="{00000000-0005-0000-0000-000023000000}"/>
    <cellStyle name="Komma 2 3 8" xfId="527" xr:uid="{00000000-0005-0000-0000-000023000000}"/>
    <cellStyle name="Komma 2 3 8 2" xfId="1559" xr:uid="{00000000-0005-0000-0000-000023000000}"/>
    <cellStyle name="Komma 2 3 8 2 2" xfId="3623" xr:uid="{00000000-0005-0000-0000-000023000000}"/>
    <cellStyle name="Komma 2 3 8 2 2 2" xfId="7751" xr:uid="{00000000-0005-0000-0000-000023000000}"/>
    <cellStyle name="Komma 2 3 8 2 3" xfId="5687" xr:uid="{00000000-0005-0000-0000-000023000000}"/>
    <cellStyle name="Komma 2 3 8 3" xfId="2591" xr:uid="{00000000-0005-0000-0000-000023000000}"/>
    <cellStyle name="Komma 2 3 8 3 2" xfId="6719" xr:uid="{00000000-0005-0000-0000-000023000000}"/>
    <cellStyle name="Komma 2 3 8 4" xfId="4655" xr:uid="{00000000-0005-0000-0000-000023000000}"/>
    <cellStyle name="Komma 2 3 9" xfId="1043" xr:uid="{00000000-0005-0000-0000-000023000000}"/>
    <cellStyle name="Komma 2 3 9 2" xfId="3107" xr:uid="{00000000-0005-0000-0000-000023000000}"/>
    <cellStyle name="Komma 2 3 9 2 2" xfId="7235" xr:uid="{00000000-0005-0000-0000-000023000000}"/>
    <cellStyle name="Komma 2 3 9 3" xfId="5171" xr:uid="{00000000-0005-0000-0000-000023000000}"/>
    <cellStyle name="Komma 2 4" xfId="12" xr:uid="{00000000-0005-0000-0000-000033000000}"/>
    <cellStyle name="Komma 2 4 10" xfId="4143" xr:uid="{00000000-0005-0000-0000-000033000000}"/>
    <cellStyle name="Komma 2 4 2" xfId="30" xr:uid="{00000000-0005-0000-0000-000034000000}"/>
    <cellStyle name="Komma 2 4 2 2" xfId="62" xr:uid="{00000000-0005-0000-0000-000035000000}"/>
    <cellStyle name="Komma 2 4 2 2 2" xfId="126" xr:uid="{00000000-0005-0000-0000-000036000000}"/>
    <cellStyle name="Komma 2 4 2 2 2 2" xfId="255" xr:uid="{00000000-0005-0000-0000-000036000000}"/>
    <cellStyle name="Komma 2 4 2 2 2 2 2" xfId="513" xr:uid="{00000000-0005-0000-0000-000036000000}"/>
    <cellStyle name="Komma 2 4 2 2 2 2 2 2" xfId="1029" xr:uid="{00000000-0005-0000-0000-000036000000}"/>
    <cellStyle name="Komma 2 4 2 2 2 2 2 2 2" xfId="2061" xr:uid="{00000000-0005-0000-0000-000036000000}"/>
    <cellStyle name="Komma 2 4 2 2 2 2 2 2 2 2" xfId="4125" xr:uid="{00000000-0005-0000-0000-000036000000}"/>
    <cellStyle name="Komma 2 4 2 2 2 2 2 2 2 2 2" xfId="8253" xr:uid="{00000000-0005-0000-0000-000036000000}"/>
    <cellStyle name="Komma 2 4 2 2 2 2 2 2 2 3" xfId="6189" xr:uid="{00000000-0005-0000-0000-000036000000}"/>
    <cellStyle name="Komma 2 4 2 2 2 2 2 2 3" xfId="3093" xr:uid="{00000000-0005-0000-0000-000036000000}"/>
    <cellStyle name="Komma 2 4 2 2 2 2 2 2 3 2" xfId="7221" xr:uid="{00000000-0005-0000-0000-000036000000}"/>
    <cellStyle name="Komma 2 4 2 2 2 2 2 2 4" xfId="5157" xr:uid="{00000000-0005-0000-0000-000036000000}"/>
    <cellStyle name="Komma 2 4 2 2 2 2 2 3" xfId="1545" xr:uid="{00000000-0005-0000-0000-000036000000}"/>
    <cellStyle name="Komma 2 4 2 2 2 2 2 3 2" xfId="3609" xr:uid="{00000000-0005-0000-0000-000036000000}"/>
    <cellStyle name="Komma 2 4 2 2 2 2 2 3 2 2" xfId="7737" xr:uid="{00000000-0005-0000-0000-000036000000}"/>
    <cellStyle name="Komma 2 4 2 2 2 2 2 3 3" xfId="5673" xr:uid="{00000000-0005-0000-0000-000036000000}"/>
    <cellStyle name="Komma 2 4 2 2 2 2 2 4" xfId="2577" xr:uid="{00000000-0005-0000-0000-000036000000}"/>
    <cellStyle name="Komma 2 4 2 2 2 2 2 4 2" xfId="6705" xr:uid="{00000000-0005-0000-0000-000036000000}"/>
    <cellStyle name="Komma 2 4 2 2 2 2 2 5" xfId="4641" xr:uid="{00000000-0005-0000-0000-000036000000}"/>
    <cellStyle name="Komma 2 4 2 2 2 2 3" xfId="771" xr:uid="{00000000-0005-0000-0000-000036000000}"/>
    <cellStyle name="Komma 2 4 2 2 2 2 3 2" xfId="1803" xr:uid="{00000000-0005-0000-0000-000036000000}"/>
    <cellStyle name="Komma 2 4 2 2 2 2 3 2 2" xfId="3867" xr:uid="{00000000-0005-0000-0000-000036000000}"/>
    <cellStyle name="Komma 2 4 2 2 2 2 3 2 2 2" xfId="7995" xr:uid="{00000000-0005-0000-0000-000036000000}"/>
    <cellStyle name="Komma 2 4 2 2 2 2 3 2 3" xfId="5931" xr:uid="{00000000-0005-0000-0000-000036000000}"/>
    <cellStyle name="Komma 2 4 2 2 2 2 3 3" xfId="2835" xr:uid="{00000000-0005-0000-0000-000036000000}"/>
    <cellStyle name="Komma 2 4 2 2 2 2 3 3 2" xfId="6963" xr:uid="{00000000-0005-0000-0000-000036000000}"/>
    <cellStyle name="Komma 2 4 2 2 2 2 3 4" xfId="4899" xr:uid="{00000000-0005-0000-0000-000036000000}"/>
    <cellStyle name="Komma 2 4 2 2 2 2 4" xfId="1287" xr:uid="{00000000-0005-0000-0000-000036000000}"/>
    <cellStyle name="Komma 2 4 2 2 2 2 4 2" xfId="3351" xr:uid="{00000000-0005-0000-0000-000036000000}"/>
    <cellStyle name="Komma 2 4 2 2 2 2 4 2 2" xfId="7479" xr:uid="{00000000-0005-0000-0000-000036000000}"/>
    <cellStyle name="Komma 2 4 2 2 2 2 4 3" xfId="5415" xr:uid="{00000000-0005-0000-0000-000036000000}"/>
    <cellStyle name="Komma 2 4 2 2 2 2 5" xfId="2319" xr:uid="{00000000-0005-0000-0000-000036000000}"/>
    <cellStyle name="Komma 2 4 2 2 2 2 5 2" xfId="6447" xr:uid="{00000000-0005-0000-0000-000036000000}"/>
    <cellStyle name="Komma 2 4 2 2 2 2 6" xfId="4383" xr:uid="{00000000-0005-0000-0000-000036000000}"/>
    <cellStyle name="Komma 2 4 2 2 2 3" xfId="384" xr:uid="{00000000-0005-0000-0000-000036000000}"/>
    <cellStyle name="Komma 2 4 2 2 2 3 2" xfId="900" xr:uid="{00000000-0005-0000-0000-000036000000}"/>
    <cellStyle name="Komma 2 4 2 2 2 3 2 2" xfId="1932" xr:uid="{00000000-0005-0000-0000-000036000000}"/>
    <cellStyle name="Komma 2 4 2 2 2 3 2 2 2" xfId="3996" xr:uid="{00000000-0005-0000-0000-000036000000}"/>
    <cellStyle name="Komma 2 4 2 2 2 3 2 2 2 2" xfId="8124" xr:uid="{00000000-0005-0000-0000-000036000000}"/>
    <cellStyle name="Komma 2 4 2 2 2 3 2 2 3" xfId="6060" xr:uid="{00000000-0005-0000-0000-000036000000}"/>
    <cellStyle name="Komma 2 4 2 2 2 3 2 3" xfId="2964" xr:uid="{00000000-0005-0000-0000-000036000000}"/>
    <cellStyle name="Komma 2 4 2 2 2 3 2 3 2" xfId="7092" xr:uid="{00000000-0005-0000-0000-000036000000}"/>
    <cellStyle name="Komma 2 4 2 2 2 3 2 4" xfId="5028" xr:uid="{00000000-0005-0000-0000-000036000000}"/>
    <cellStyle name="Komma 2 4 2 2 2 3 3" xfId="1416" xr:uid="{00000000-0005-0000-0000-000036000000}"/>
    <cellStyle name="Komma 2 4 2 2 2 3 3 2" xfId="3480" xr:uid="{00000000-0005-0000-0000-000036000000}"/>
    <cellStyle name="Komma 2 4 2 2 2 3 3 2 2" xfId="7608" xr:uid="{00000000-0005-0000-0000-000036000000}"/>
    <cellStyle name="Komma 2 4 2 2 2 3 3 3" xfId="5544" xr:uid="{00000000-0005-0000-0000-000036000000}"/>
    <cellStyle name="Komma 2 4 2 2 2 3 4" xfId="2448" xr:uid="{00000000-0005-0000-0000-000036000000}"/>
    <cellStyle name="Komma 2 4 2 2 2 3 4 2" xfId="6576" xr:uid="{00000000-0005-0000-0000-000036000000}"/>
    <cellStyle name="Komma 2 4 2 2 2 3 5" xfId="4512" xr:uid="{00000000-0005-0000-0000-000036000000}"/>
    <cellStyle name="Komma 2 4 2 2 2 4" xfId="642" xr:uid="{00000000-0005-0000-0000-000036000000}"/>
    <cellStyle name="Komma 2 4 2 2 2 4 2" xfId="1674" xr:uid="{00000000-0005-0000-0000-000036000000}"/>
    <cellStyle name="Komma 2 4 2 2 2 4 2 2" xfId="3738" xr:uid="{00000000-0005-0000-0000-000036000000}"/>
    <cellStyle name="Komma 2 4 2 2 2 4 2 2 2" xfId="7866" xr:uid="{00000000-0005-0000-0000-000036000000}"/>
    <cellStyle name="Komma 2 4 2 2 2 4 2 3" xfId="5802" xr:uid="{00000000-0005-0000-0000-000036000000}"/>
    <cellStyle name="Komma 2 4 2 2 2 4 3" xfId="2706" xr:uid="{00000000-0005-0000-0000-000036000000}"/>
    <cellStyle name="Komma 2 4 2 2 2 4 3 2" xfId="6834" xr:uid="{00000000-0005-0000-0000-000036000000}"/>
    <cellStyle name="Komma 2 4 2 2 2 4 4" xfId="4770" xr:uid="{00000000-0005-0000-0000-000036000000}"/>
    <cellStyle name="Komma 2 4 2 2 2 5" xfId="1158" xr:uid="{00000000-0005-0000-0000-000036000000}"/>
    <cellStyle name="Komma 2 4 2 2 2 5 2" xfId="3222" xr:uid="{00000000-0005-0000-0000-000036000000}"/>
    <cellStyle name="Komma 2 4 2 2 2 5 2 2" xfId="7350" xr:uid="{00000000-0005-0000-0000-000036000000}"/>
    <cellStyle name="Komma 2 4 2 2 2 5 3" xfId="5286" xr:uid="{00000000-0005-0000-0000-000036000000}"/>
    <cellStyle name="Komma 2 4 2 2 2 6" xfId="2190" xr:uid="{00000000-0005-0000-0000-000036000000}"/>
    <cellStyle name="Komma 2 4 2 2 2 6 2" xfId="6318" xr:uid="{00000000-0005-0000-0000-000036000000}"/>
    <cellStyle name="Komma 2 4 2 2 2 7" xfId="4254" xr:uid="{00000000-0005-0000-0000-000036000000}"/>
    <cellStyle name="Komma 2 4 2 2 3" xfId="191" xr:uid="{00000000-0005-0000-0000-000035000000}"/>
    <cellStyle name="Komma 2 4 2 2 3 2" xfId="449" xr:uid="{00000000-0005-0000-0000-000035000000}"/>
    <cellStyle name="Komma 2 4 2 2 3 2 2" xfId="965" xr:uid="{00000000-0005-0000-0000-000035000000}"/>
    <cellStyle name="Komma 2 4 2 2 3 2 2 2" xfId="1997" xr:uid="{00000000-0005-0000-0000-000035000000}"/>
    <cellStyle name="Komma 2 4 2 2 3 2 2 2 2" xfId="4061" xr:uid="{00000000-0005-0000-0000-000035000000}"/>
    <cellStyle name="Komma 2 4 2 2 3 2 2 2 2 2" xfId="8189" xr:uid="{00000000-0005-0000-0000-000035000000}"/>
    <cellStyle name="Komma 2 4 2 2 3 2 2 2 3" xfId="6125" xr:uid="{00000000-0005-0000-0000-000035000000}"/>
    <cellStyle name="Komma 2 4 2 2 3 2 2 3" xfId="3029" xr:uid="{00000000-0005-0000-0000-000035000000}"/>
    <cellStyle name="Komma 2 4 2 2 3 2 2 3 2" xfId="7157" xr:uid="{00000000-0005-0000-0000-000035000000}"/>
    <cellStyle name="Komma 2 4 2 2 3 2 2 4" xfId="5093" xr:uid="{00000000-0005-0000-0000-000035000000}"/>
    <cellStyle name="Komma 2 4 2 2 3 2 3" xfId="1481" xr:uid="{00000000-0005-0000-0000-000035000000}"/>
    <cellStyle name="Komma 2 4 2 2 3 2 3 2" xfId="3545" xr:uid="{00000000-0005-0000-0000-000035000000}"/>
    <cellStyle name="Komma 2 4 2 2 3 2 3 2 2" xfId="7673" xr:uid="{00000000-0005-0000-0000-000035000000}"/>
    <cellStyle name="Komma 2 4 2 2 3 2 3 3" xfId="5609" xr:uid="{00000000-0005-0000-0000-000035000000}"/>
    <cellStyle name="Komma 2 4 2 2 3 2 4" xfId="2513" xr:uid="{00000000-0005-0000-0000-000035000000}"/>
    <cellStyle name="Komma 2 4 2 2 3 2 4 2" xfId="6641" xr:uid="{00000000-0005-0000-0000-000035000000}"/>
    <cellStyle name="Komma 2 4 2 2 3 2 5" xfId="4577" xr:uid="{00000000-0005-0000-0000-000035000000}"/>
    <cellStyle name="Komma 2 4 2 2 3 3" xfId="707" xr:uid="{00000000-0005-0000-0000-000035000000}"/>
    <cellStyle name="Komma 2 4 2 2 3 3 2" xfId="1739" xr:uid="{00000000-0005-0000-0000-000035000000}"/>
    <cellStyle name="Komma 2 4 2 2 3 3 2 2" xfId="3803" xr:uid="{00000000-0005-0000-0000-000035000000}"/>
    <cellStyle name="Komma 2 4 2 2 3 3 2 2 2" xfId="7931" xr:uid="{00000000-0005-0000-0000-000035000000}"/>
    <cellStyle name="Komma 2 4 2 2 3 3 2 3" xfId="5867" xr:uid="{00000000-0005-0000-0000-000035000000}"/>
    <cellStyle name="Komma 2 4 2 2 3 3 3" xfId="2771" xr:uid="{00000000-0005-0000-0000-000035000000}"/>
    <cellStyle name="Komma 2 4 2 2 3 3 3 2" xfId="6899" xr:uid="{00000000-0005-0000-0000-000035000000}"/>
    <cellStyle name="Komma 2 4 2 2 3 3 4" xfId="4835" xr:uid="{00000000-0005-0000-0000-000035000000}"/>
    <cellStyle name="Komma 2 4 2 2 3 4" xfId="1223" xr:uid="{00000000-0005-0000-0000-000035000000}"/>
    <cellStyle name="Komma 2 4 2 2 3 4 2" xfId="3287" xr:uid="{00000000-0005-0000-0000-000035000000}"/>
    <cellStyle name="Komma 2 4 2 2 3 4 2 2" xfId="7415" xr:uid="{00000000-0005-0000-0000-000035000000}"/>
    <cellStyle name="Komma 2 4 2 2 3 4 3" xfId="5351" xr:uid="{00000000-0005-0000-0000-000035000000}"/>
    <cellStyle name="Komma 2 4 2 2 3 5" xfId="2255" xr:uid="{00000000-0005-0000-0000-000035000000}"/>
    <cellStyle name="Komma 2 4 2 2 3 5 2" xfId="6383" xr:uid="{00000000-0005-0000-0000-000035000000}"/>
    <cellStyle name="Komma 2 4 2 2 3 6" xfId="4319" xr:uid="{00000000-0005-0000-0000-000035000000}"/>
    <cellStyle name="Komma 2 4 2 2 4" xfId="320" xr:uid="{00000000-0005-0000-0000-000035000000}"/>
    <cellStyle name="Komma 2 4 2 2 4 2" xfId="836" xr:uid="{00000000-0005-0000-0000-000035000000}"/>
    <cellStyle name="Komma 2 4 2 2 4 2 2" xfId="1868" xr:uid="{00000000-0005-0000-0000-000035000000}"/>
    <cellStyle name="Komma 2 4 2 2 4 2 2 2" xfId="3932" xr:uid="{00000000-0005-0000-0000-000035000000}"/>
    <cellStyle name="Komma 2 4 2 2 4 2 2 2 2" xfId="8060" xr:uid="{00000000-0005-0000-0000-000035000000}"/>
    <cellStyle name="Komma 2 4 2 2 4 2 2 3" xfId="5996" xr:uid="{00000000-0005-0000-0000-000035000000}"/>
    <cellStyle name="Komma 2 4 2 2 4 2 3" xfId="2900" xr:uid="{00000000-0005-0000-0000-000035000000}"/>
    <cellStyle name="Komma 2 4 2 2 4 2 3 2" xfId="7028" xr:uid="{00000000-0005-0000-0000-000035000000}"/>
    <cellStyle name="Komma 2 4 2 2 4 2 4" xfId="4964" xr:uid="{00000000-0005-0000-0000-000035000000}"/>
    <cellStyle name="Komma 2 4 2 2 4 3" xfId="1352" xr:uid="{00000000-0005-0000-0000-000035000000}"/>
    <cellStyle name="Komma 2 4 2 2 4 3 2" xfId="3416" xr:uid="{00000000-0005-0000-0000-000035000000}"/>
    <cellStyle name="Komma 2 4 2 2 4 3 2 2" xfId="7544" xr:uid="{00000000-0005-0000-0000-000035000000}"/>
    <cellStyle name="Komma 2 4 2 2 4 3 3" xfId="5480" xr:uid="{00000000-0005-0000-0000-000035000000}"/>
    <cellStyle name="Komma 2 4 2 2 4 4" xfId="2384" xr:uid="{00000000-0005-0000-0000-000035000000}"/>
    <cellStyle name="Komma 2 4 2 2 4 4 2" xfId="6512" xr:uid="{00000000-0005-0000-0000-000035000000}"/>
    <cellStyle name="Komma 2 4 2 2 4 5" xfId="4448" xr:uid="{00000000-0005-0000-0000-000035000000}"/>
    <cellStyle name="Komma 2 4 2 2 5" xfId="578" xr:uid="{00000000-0005-0000-0000-000035000000}"/>
    <cellStyle name="Komma 2 4 2 2 5 2" xfId="1610" xr:uid="{00000000-0005-0000-0000-000035000000}"/>
    <cellStyle name="Komma 2 4 2 2 5 2 2" xfId="3674" xr:uid="{00000000-0005-0000-0000-000035000000}"/>
    <cellStyle name="Komma 2 4 2 2 5 2 2 2" xfId="7802" xr:uid="{00000000-0005-0000-0000-000035000000}"/>
    <cellStyle name="Komma 2 4 2 2 5 2 3" xfId="5738" xr:uid="{00000000-0005-0000-0000-000035000000}"/>
    <cellStyle name="Komma 2 4 2 2 5 3" xfId="2642" xr:uid="{00000000-0005-0000-0000-000035000000}"/>
    <cellStyle name="Komma 2 4 2 2 5 3 2" xfId="6770" xr:uid="{00000000-0005-0000-0000-000035000000}"/>
    <cellStyle name="Komma 2 4 2 2 5 4" xfId="4706" xr:uid="{00000000-0005-0000-0000-000035000000}"/>
    <cellStyle name="Komma 2 4 2 2 6" xfId="1094" xr:uid="{00000000-0005-0000-0000-000035000000}"/>
    <cellStyle name="Komma 2 4 2 2 6 2" xfId="3158" xr:uid="{00000000-0005-0000-0000-000035000000}"/>
    <cellStyle name="Komma 2 4 2 2 6 2 2" xfId="7286" xr:uid="{00000000-0005-0000-0000-000035000000}"/>
    <cellStyle name="Komma 2 4 2 2 6 3" xfId="5222" xr:uid="{00000000-0005-0000-0000-000035000000}"/>
    <cellStyle name="Komma 2 4 2 2 7" xfId="2126" xr:uid="{00000000-0005-0000-0000-000035000000}"/>
    <cellStyle name="Komma 2 4 2 2 7 2" xfId="6254" xr:uid="{00000000-0005-0000-0000-000035000000}"/>
    <cellStyle name="Komma 2 4 2 2 8" xfId="4190" xr:uid="{00000000-0005-0000-0000-000035000000}"/>
    <cellStyle name="Komma 2 4 2 3" xfId="94" xr:uid="{00000000-0005-0000-0000-000037000000}"/>
    <cellStyle name="Komma 2 4 2 3 2" xfId="223" xr:uid="{00000000-0005-0000-0000-000037000000}"/>
    <cellStyle name="Komma 2 4 2 3 2 2" xfId="481" xr:uid="{00000000-0005-0000-0000-000037000000}"/>
    <cellStyle name="Komma 2 4 2 3 2 2 2" xfId="997" xr:uid="{00000000-0005-0000-0000-000037000000}"/>
    <cellStyle name="Komma 2 4 2 3 2 2 2 2" xfId="2029" xr:uid="{00000000-0005-0000-0000-000037000000}"/>
    <cellStyle name="Komma 2 4 2 3 2 2 2 2 2" xfId="4093" xr:uid="{00000000-0005-0000-0000-000037000000}"/>
    <cellStyle name="Komma 2 4 2 3 2 2 2 2 2 2" xfId="8221" xr:uid="{00000000-0005-0000-0000-000037000000}"/>
    <cellStyle name="Komma 2 4 2 3 2 2 2 2 3" xfId="6157" xr:uid="{00000000-0005-0000-0000-000037000000}"/>
    <cellStyle name="Komma 2 4 2 3 2 2 2 3" xfId="3061" xr:uid="{00000000-0005-0000-0000-000037000000}"/>
    <cellStyle name="Komma 2 4 2 3 2 2 2 3 2" xfId="7189" xr:uid="{00000000-0005-0000-0000-000037000000}"/>
    <cellStyle name="Komma 2 4 2 3 2 2 2 4" xfId="5125" xr:uid="{00000000-0005-0000-0000-000037000000}"/>
    <cellStyle name="Komma 2 4 2 3 2 2 3" xfId="1513" xr:uid="{00000000-0005-0000-0000-000037000000}"/>
    <cellStyle name="Komma 2 4 2 3 2 2 3 2" xfId="3577" xr:uid="{00000000-0005-0000-0000-000037000000}"/>
    <cellStyle name="Komma 2 4 2 3 2 2 3 2 2" xfId="7705" xr:uid="{00000000-0005-0000-0000-000037000000}"/>
    <cellStyle name="Komma 2 4 2 3 2 2 3 3" xfId="5641" xr:uid="{00000000-0005-0000-0000-000037000000}"/>
    <cellStyle name="Komma 2 4 2 3 2 2 4" xfId="2545" xr:uid="{00000000-0005-0000-0000-000037000000}"/>
    <cellStyle name="Komma 2 4 2 3 2 2 4 2" xfId="6673" xr:uid="{00000000-0005-0000-0000-000037000000}"/>
    <cellStyle name="Komma 2 4 2 3 2 2 5" xfId="4609" xr:uid="{00000000-0005-0000-0000-000037000000}"/>
    <cellStyle name="Komma 2 4 2 3 2 3" xfId="739" xr:uid="{00000000-0005-0000-0000-000037000000}"/>
    <cellStyle name="Komma 2 4 2 3 2 3 2" xfId="1771" xr:uid="{00000000-0005-0000-0000-000037000000}"/>
    <cellStyle name="Komma 2 4 2 3 2 3 2 2" xfId="3835" xr:uid="{00000000-0005-0000-0000-000037000000}"/>
    <cellStyle name="Komma 2 4 2 3 2 3 2 2 2" xfId="7963" xr:uid="{00000000-0005-0000-0000-000037000000}"/>
    <cellStyle name="Komma 2 4 2 3 2 3 2 3" xfId="5899" xr:uid="{00000000-0005-0000-0000-000037000000}"/>
    <cellStyle name="Komma 2 4 2 3 2 3 3" xfId="2803" xr:uid="{00000000-0005-0000-0000-000037000000}"/>
    <cellStyle name="Komma 2 4 2 3 2 3 3 2" xfId="6931" xr:uid="{00000000-0005-0000-0000-000037000000}"/>
    <cellStyle name="Komma 2 4 2 3 2 3 4" xfId="4867" xr:uid="{00000000-0005-0000-0000-000037000000}"/>
    <cellStyle name="Komma 2 4 2 3 2 4" xfId="1255" xr:uid="{00000000-0005-0000-0000-000037000000}"/>
    <cellStyle name="Komma 2 4 2 3 2 4 2" xfId="3319" xr:uid="{00000000-0005-0000-0000-000037000000}"/>
    <cellStyle name="Komma 2 4 2 3 2 4 2 2" xfId="7447" xr:uid="{00000000-0005-0000-0000-000037000000}"/>
    <cellStyle name="Komma 2 4 2 3 2 4 3" xfId="5383" xr:uid="{00000000-0005-0000-0000-000037000000}"/>
    <cellStyle name="Komma 2 4 2 3 2 5" xfId="2287" xr:uid="{00000000-0005-0000-0000-000037000000}"/>
    <cellStyle name="Komma 2 4 2 3 2 5 2" xfId="6415" xr:uid="{00000000-0005-0000-0000-000037000000}"/>
    <cellStyle name="Komma 2 4 2 3 2 6" xfId="4351" xr:uid="{00000000-0005-0000-0000-000037000000}"/>
    <cellStyle name="Komma 2 4 2 3 3" xfId="352" xr:uid="{00000000-0005-0000-0000-000037000000}"/>
    <cellStyle name="Komma 2 4 2 3 3 2" xfId="868" xr:uid="{00000000-0005-0000-0000-000037000000}"/>
    <cellStyle name="Komma 2 4 2 3 3 2 2" xfId="1900" xr:uid="{00000000-0005-0000-0000-000037000000}"/>
    <cellStyle name="Komma 2 4 2 3 3 2 2 2" xfId="3964" xr:uid="{00000000-0005-0000-0000-000037000000}"/>
    <cellStyle name="Komma 2 4 2 3 3 2 2 2 2" xfId="8092" xr:uid="{00000000-0005-0000-0000-000037000000}"/>
    <cellStyle name="Komma 2 4 2 3 3 2 2 3" xfId="6028" xr:uid="{00000000-0005-0000-0000-000037000000}"/>
    <cellStyle name="Komma 2 4 2 3 3 2 3" xfId="2932" xr:uid="{00000000-0005-0000-0000-000037000000}"/>
    <cellStyle name="Komma 2 4 2 3 3 2 3 2" xfId="7060" xr:uid="{00000000-0005-0000-0000-000037000000}"/>
    <cellStyle name="Komma 2 4 2 3 3 2 4" xfId="4996" xr:uid="{00000000-0005-0000-0000-000037000000}"/>
    <cellStyle name="Komma 2 4 2 3 3 3" xfId="1384" xr:uid="{00000000-0005-0000-0000-000037000000}"/>
    <cellStyle name="Komma 2 4 2 3 3 3 2" xfId="3448" xr:uid="{00000000-0005-0000-0000-000037000000}"/>
    <cellStyle name="Komma 2 4 2 3 3 3 2 2" xfId="7576" xr:uid="{00000000-0005-0000-0000-000037000000}"/>
    <cellStyle name="Komma 2 4 2 3 3 3 3" xfId="5512" xr:uid="{00000000-0005-0000-0000-000037000000}"/>
    <cellStyle name="Komma 2 4 2 3 3 4" xfId="2416" xr:uid="{00000000-0005-0000-0000-000037000000}"/>
    <cellStyle name="Komma 2 4 2 3 3 4 2" xfId="6544" xr:uid="{00000000-0005-0000-0000-000037000000}"/>
    <cellStyle name="Komma 2 4 2 3 3 5" xfId="4480" xr:uid="{00000000-0005-0000-0000-000037000000}"/>
    <cellStyle name="Komma 2 4 2 3 4" xfId="610" xr:uid="{00000000-0005-0000-0000-000037000000}"/>
    <cellStyle name="Komma 2 4 2 3 4 2" xfId="1642" xr:uid="{00000000-0005-0000-0000-000037000000}"/>
    <cellStyle name="Komma 2 4 2 3 4 2 2" xfId="3706" xr:uid="{00000000-0005-0000-0000-000037000000}"/>
    <cellStyle name="Komma 2 4 2 3 4 2 2 2" xfId="7834" xr:uid="{00000000-0005-0000-0000-000037000000}"/>
    <cellStyle name="Komma 2 4 2 3 4 2 3" xfId="5770" xr:uid="{00000000-0005-0000-0000-000037000000}"/>
    <cellStyle name="Komma 2 4 2 3 4 3" xfId="2674" xr:uid="{00000000-0005-0000-0000-000037000000}"/>
    <cellStyle name="Komma 2 4 2 3 4 3 2" xfId="6802" xr:uid="{00000000-0005-0000-0000-000037000000}"/>
    <cellStyle name="Komma 2 4 2 3 4 4" xfId="4738" xr:uid="{00000000-0005-0000-0000-000037000000}"/>
    <cellStyle name="Komma 2 4 2 3 5" xfId="1126" xr:uid="{00000000-0005-0000-0000-000037000000}"/>
    <cellStyle name="Komma 2 4 2 3 5 2" xfId="3190" xr:uid="{00000000-0005-0000-0000-000037000000}"/>
    <cellStyle name="Komma 2 4 2 3 5 2 2" xfId="7318" xr:uid="{00000000-0005-0000-0000-000037000000}"/>
    <cellStyle name="Komma 2 4 2 3 5 3" xfId="5254" xr:uid="{00000000-0005-0000-0000-000037000000}"/>
    <cellStyle name="Komma 2 4 2 3 6" xfId="2158" xr:uid="{00000000-0005-0000-0000-000037000000}"/>
    <cellStyle name="Komma 2 4 2 3 6 2" xfId="6286" xr:uid="{00000000-0005-0000-0000-000037000000}"/>
    <cellStyle name="Komma 2 4 2 3 7" xfId="4222" xr:uid="{00000000-0005-0000-0000-000037000000}"/>
    <cellStyle name="Komma 2 4 2 4" xfId="159" xr:uid="{00000000-0005-0000-0000-000034000000}"/>
    <cellStyle name="Komma 2 4 2 4 2" xfId="417" xr:uid="{00000000-0005-0000-0000-000034000000}"/>
    <cellStyle name="Komma 2 4 2 4 2 2" xfId="933" xr:uid="{00000000-0005-0000-0000-000034000000}"/>
    <cellStyle name="Komma 2 4 2 4 2 2 2" xfId="1965" xr:uid="{00000000-0005-0000-0000-000034000000}"/>
    <cellStyle name="Komma 2 4 2 4 2 2 2 2" xfId="4029" xr:uid="{00000000-0005-0000-0000-000034000000}"/>
    <cellStyle name="Komma 2 4 2 4 2 2 2 2 2" xfId="8157" xr:uid="{00000000-0005-0000-0000-000034000000}"/>
    <cellStyle name="Komma 2 4 2 4 2 2 2 3" xfId="6093" xr:uid="{00000000-0005-0000-0000-000034000000}"/>
    <cellStyle name="Komma 2 4 2 4 2 2 3" xfId="2997" xr:uid="{00000000-0005-0000-0000-000034000000}"/>
    <cellStyle name="Komma 2 4 2 4 2 2 3 2" xfId="7125" xr:uid="{00000000-0005-0000-0000-000034000000}"/>
    <cellStyle name="Komma 2 4 2 4 2 2 4" xfId="5061" xr:uid="{00000000-0005-0000-0000-000034000000}"/>
    <cellStyle name="Komma 2 4 2 4 2 3" xfId="1449" xr:uid="{00000000-0005-0000-0000-000034000000}"/>
    <cellStyle name="Komma 2 4 2 4 2 3 2" xfId="3513" xr:uid="{00000000-0005-0000-0000-000034000000}"/>
    <cellStyle name="Komma 2 4 2 4 2 3 2 2" xfId="7641" xr:uid="{00000000-0005-0000-0000-000034000000}"/>
    <cellStyle name="Komma 2 4 2 4 2 3 3" xfId="5577" xr:uid="{00000000-0005-0000-0000-000034000000}"/>
    <cellStyle name="Komma 2 4 2 4 2 4" xfId="2481" xr:uid="{00000000-0005-0000-0000-000034000000}"/>
    <cellStyle name="Komma 2 4 2 4 2 4 2" xfId="6609" xr:uid="{00000000-0005-0000-0000-000034000000}"/>
    <cellStyle name="Komma 2 4 2 4 2 5" xfId="4545" xr:uid="{00000000-0005-0000-0000-000034000000}"/>
    <cellStyle name="Komma 2 4 2 4 3" xfId="675" xr:uid="{00000000-0005-0000-0000-000034000000}"/>
    <cellStyle name="Komma 2 4 2 4 3 2" xfId="1707" xr:uid="{00000000-0005-0000-0000-000034000000}"/>
    <cellStyle name="Komma 2 4 2 4 3 2 2" xfId="3771" xr:uid="{00000000-0005-0000-0000-000034000000}"/>
    <cellStyle name="Komma 2 4 2 4 3 2 2 2" xfId="7899" xr:uid="{00000000-0005-0000-0000-000034000000}"/>
    <cellStyle name="Komma 2 4 2 4 3 2 3" xfId="5835" xr:uid="{00000000-0005-0000-0000-000034000000}"/>
    <cellStyle name="Komma 2 4 2 4 3 3" xfId="2739" xr:uid="{00000000-0005-0000-0000-000034000000}"/>
    <cellStyle name="Komma 2 4 2 4 3 3 2" xfId="6867" xr:uid="{00000000-0005-0000-0000-000034000000}"/>
    <cellStyle name="Komma 2 4 2 4 3 4" xfId="4803" xr:uid="{00000000-0005-0000-0000-000034000000}"/>
    <cellStyle name="Komma 2 4 2 4 4" xfId="1191" xr:uid="{00000000-0005-0000-0000-000034000000}"/>
    <cellStyle name="Komma 2 4 2 4 4 2" xfId="3255" xr:uid="{00000000-0005-0000-0000-000034000000}"/>
    <cellStyle name="Komma 2 4 2 4 4 2 2" xfId="7383" xr:uid="{00000000-0005-0000-0000-000034000000}"/>
    <cellStyle name="Komma 2 4 2 4 4 3" xfId="5319" xr:uid="{00000000-0005-0000-0000-000034000000}"/>
    <cellStyle name="Komma 2 4 2 4 5" xfId="2223" xr:uid="{00000000-0005-0000-0000-000034000000}"/>
    <cellStyle name="Komma 2 4 2 4 5 2" xfId="6351" xr:uid="{00000000-0005-0000-0000-000034000000}"/>
    <cellStyle name="Komma 2 4 2 4 6" xfId="4287" xr:uid="{00000000-0005-0000-0000-000034000000}"/>
    <cellStyle name="Komma 2 4 2 5" xfId="288" xr:uid="{00000000-0005-0000-0000-000034000000}"/>
    <cellStyle name="Komma 2 4 2 5 2" xfId="804" xr:uid="{00000000-0005-0000-0000-000034000000}"/>
    <cellStyle name="Komma 2 4 2 5 2 2" xfId="1836" xr:uid="{00000000-0005-0000-0000-000034000000}"/>
    <cellStyle name="Komma 2 4 2 5 2 2 2" xfId="3900" xr:uid="{00000000-0005-0000-0000-000034000000}"/>
    <cellStyle name="Komma 2 4 2 5 2 2 2 2" xfId="8028" xr:uid="{00000000-0005-0000-0000-000034000000}"/>
    <cellStyle name="Komma 2 4 2 5 2 2 3" xfId="5964" xr:uid="{00000000-0005-0000-0000-000034000000}"/>
    <cellStyle name="Komma 2 4 2 5 2 3" xfId="2868" xr:uid="{00000000-0005-0000-0000-000034000000}"/>
    <cellStyle name="Komma 2 4 2 5 2 3 2" xfId="6996" xr:uid="{00000000-0005-0000-0000-000034000000}"/>
    <cellStyle name="Komma 2 4 2 5 2 4" xfId="4932" xr:uid="{00000000-0005-0000-0000-000034000000}"/>
    <cellStyle name="Komma 2 4 2 5 3" xfId="1320" xr:uid="{00000000-0005-0000-0000-000034000000}"/>
    <cellStyle name="Komma 2 4 2 5 3 2" xfId="3384" xr:uid="{00000000-0005-0000-0000-000034000000}"/>
    <cellStyle name="Komma 2 4 2 5 3 2 2" xfId="7512" xr:uid="{00000000-0005-0000-0000-000034000000}"/>
    <cellStyle name="Komma 2 4 2 5 3 3" xfId="5448" xr:uid="{00000000-0005-0000-0000-000034000000}"/>
    <cellStyle name="Komma 2 4 2 5 4" xfId="2352" xr:uid="{00000000-0005-0000-0000-000034000000}"/>
    <cellStyle name="Komma 2 4 2 5 4 2" xfId="6480" xr:uid="{00000000-0005-0000-0000-000034000000}"/>
    <cellStyle name="Komma 2 4 2 5 5" xfId="4416" xr:uid="{00000000-0005-0000-0000-000034000000}"/>
    <cellStyle name="Komma 2 4 2 6" xfId="546" xr:uid="{00000000-0005-0000-0000-000034000000}"/>
    <cellStyle name="Komma 2 4 2 6 2" xfId="1578" xr:uid="{00000000-0005-0000-0000-000034000000}"/>
    <cellStyle name="Komma 2 4 2 6 2 2" xfId="3642" xr:uid="{00000000-0005-0000-0000-000034000000}"/>
    <cellStyle name="Komma 2 4 2 6 2 2 2" xfId="7770" xr:uid="{00000000-0005-0000-0000-000034000000}"/>
    <cellStyle name="Komma 2 4 2 6 2 3" xfId="5706" xr:uid="{00000000-0005-0000-0000-000034000000}"/>
    <cellStyle name="Komma 2 4 2 6 3" xfId="2610" xr:uid="{00000000-0005-0000-0000-000034000000}"/>
    <cellStyle name="Komma 2 4 2 6 3 2" xfId="6738" xr:uid="{00000000-0005-0000-0000-000034000000}"/>
    <cellStyle name="Komma 2 4 2 6 4" xfId="4674" xr:uid="{00000000-0005-0000-0000-000034000000}"/>
    <cellStyle name="Komma 2 4 2 7" xfId="1062" xr:uid="{00000000-0005-0000-0000-000034000000}"/>
    <cellStyle name="Komma 2 4 2 7 2" xfId="3126" xr:uid="{00000000-0005-0000-0000-000034000000}"/>
    <cellStyle name="Komma 2 4 2 7 2 2" xfId="7254" xr:uid="{00000000-0005-0000-0000-000034000000}"/>
    <cellStyle name="Komma 2 4 2 7 3" xfId="5190" xr:uid="{00000000-0005-0000-0000-000034000000}"/>
    <cellStyle name="Komma 2 4 2 8" xfId="2094" xr:uid="{00000000-0005-0000-0000-000034000000}"/>
    <cellStyle name="Komma 2 4 2 8 2" xfId="6222" xr:uid="{00000000-0005-0000-0000-000034000000}"/>
    <cellStyle name="Komma 2 4 2 9" xfId="4158" xr:uid="{00000000-0005-0000-0000-000034000000}"/>
    <cellStyle name="Komma 2 4 3" xfId="46" xr:uid="{00000000-0005-0000-0000-000038000000}"/>
    <cellStyle name="Komma 2 4 3 2" xfId="110" xr:uid="{00000000-0005-0000-0000-000039000000}"/>
    <cellStyle name="Komma 2 4 3 2 2" xfId="239" xr:uid="{00000000-0005-0000-0000-000039000000}"/>
    <cellStyle name="Komma 2 4 3 2 2 2" xfId="497" xr:uid="{00000000-0005-0000-0000-000039000000}"/>
    <cellStyle name="Komma 2 4 3 2 2 2 2" xfId="1013" xr:uid="{00000000-0005-0000-0000-000039000000}"/>
    <cellStyle name="Komma 2 4 3 2 2 2 2 2" xfId="2045" xr:uid="{00000000-0005-0000-0000-000039000000}"/>
    <cellStyle name="Komma 2 4 3 2 2 2 2 2 2" xfId="4109" xr:uid="{00000000-0005-0000-0000-000039000000}"/>
    <cellStyle name="Komma 2 4 3 2 2 2 2 2 2 2" xfId="8237" xr:uid="{00000000-0005-0000-0000-000039000000}"/>
    <cellStyle name="Komma 2 4 3 2 2 2 2 2 3" xfId="6173" xr:uid="{00000000-0005-0000-0000-000039000000}"/>
    <cellStyle name="Komma 2 4 3 2 2 2 2 3" xfId="3077" xr:uid="{00000000-0005-0000-0000-000039000000}"/>
    <cellStyle name="Komma 2 4 3 2 2 2 2 3 2" xfId="7205" xr:uid="{00000000-0005-0000-0000-000039000000}"/>
    <cellStyle name="Komma 2 4 3 2 2 2 2 4" xfId="5141" xr:uid="{00000000-0005-0000-0000-000039000000}"/>
    <cellStyle name="Komma 2 4 3 2 2 2 3" xfId="1529" xr:uid="{00000000-0005-0000-0000-000039000000}"/>
    <cellStyle name="Komma 2 4 3 2 2 2 3 2" xfId="3593" xr:uid="{00000000-0005-0000-0000-000039000000}"/>
    <cellStyle name="Komma 2 4 3 2 2 2 3 2 2" xfId="7721" xr:uid="{00000000-0005-0000-0000-000039000000}"/>
    <cellStyle name="Komma 2 4 3 2 2 2 3 3" xfId="5657" xr:uid="{00000000-0005-0000-0000-000039000000}"/>
    <cellStyle name="Komma 2 4 3 2 2 2 4" xfId="2561" xr:uid="{00000000-0005-0000-0000-000039000000}"/>
    <cellStyle name="Komma 2 4 3 2 2 2 4 2" xfId="6689" xr:uid="{00000000-0005-0000-0000-000039000000}"/>
    <cellStyle name="Komma 2 4 3 2 2 2 5" xfId="4625" xr:uid="{00000000-0005-0000-0000-000039000000}"/>
    <cellStyle name="Komma 2 4 3 2 2 3" xfId="755" xr:uid="{00000000-0005-0000-0000-000039000000}"/>
    <cellStyle name="Komma 2 4 3 2 2 3 2" xfId="1787" xr:uid="{00000000-0005-0000-0000-000039000000}"/>
    <cellStyle name="Komma 2 4 3 2 2 3 2 2" xfId="3851" xr:uid="{00000000-0005-0000-0000-000039000000}"/>
    <cellStyle name="Komma 2 4 3 2 2 3 2 2 2" xfId="7979" xr:uid="{00000000-0005-0000-0000-000039000000}"/>
    <cellStyle name="Komma 2 4 3 2 2 3 2 3" xfId="5915" xr:uid="{00000000-0005-0000-0000-000039000000}"/>
    <cellStyle name="Komma 2 4 3 2 2 3 3" xfId="2819" xr:uid="{00000000-0005-0000-0000-000039000000}"/>
    <cellStyle name="Komma 2 4 3 2 2 3 3 2" xfId="6947" xr:uid="{00000000-0005-0000-0000-000039000000}"/>
    <cellStyle name="Komma 2 4 3 2 2 3 4" xfId="4883" xr:uid="{00000000-0005-0000-0000-000039000000}"/>
    <cellStyle name="Komma 2 4 3 2 2 4" xfId="1271" xr:uid="{00000000-0005-0000-0000-000039000000}"/>
    <cellStyle name="Komma 2 4 3 2 2 4 2" xfId="3335" xr:uid="{00000000-0005-0000-0000-000039000000}"/>
    <cellStyle name="Komma 2 4 3 2 2 4 2 2" xfId="7463" xr:uid="{00000000-0005-0000-0000-000039000000}"/>
    <cellStyle name="Komma 2 4 3 2 2 4 3" xfId="5399" xr:uid="{00000000-0005-0000-0000-000039000000}"/>
    <cellStyle name="Komma 2 4 3 2 2 5" xfId="2303" xr:uid="{00000000-0005-0000-0000-000039000000}"/>
    <cellStyle name="Komma 2 4 3 2 2 5 2" xfId="6431" xr:uid="{00000000-0005-0000-0000-000039000000}"/>
    <cellStyle name="Komma 2 4 3 2 2 6" xfId="4367" xr:uid="{00000000-0005-0000-0000-000039000000}"/>
    <cellStyle name="Komma 2 4 3 2 3" xfId="368" xr:uid="{00000000-0005-0000-0000-000039000000}"/>
    <cellStyle name="Komma 2 4 3 2 3 2" xfId="884" xr:uid="{00000000-0005-0000-0000-000039000000}"/>
    <cellStyle name="Komma 2 4 3 2 3 2 2" xfId="1916" xr:uid="{00000000-0005-0000-0000-000039000000}"/>
    <cellStyle name="Komma 2 4 3 2 3 2 2 2" xfId="3980" xr:uid="{00000000-0005-0000-0000-000039000000}"/>
    <cellStyle name="Komma 2 4 3 2 3 2 2 2 2" xfId="8108" xr:uid="{00000000-0005-0000-0000-000039000000}"/>
    <cellStyle name="Komma 2 4 3 2 3 2 2 3" xfId="6044" xr:uid="{00000000-0005-0000-0000-000039000000}"/>
    <cellStyle name="Komma 2 4 3 2 3 2 3" xfId="2948" xr:uid="{00000000-0005-0000-0000-000039000000}"/>
    <cellStyle name="Komma 2 4 3 2 3 2 3 2" xfId="7076" xr:uid="{00000000-0005-0000-0000-000039000000}"/>
    <cellStyle name="Komma 2 4 3 2 3 2 4" xfId="5012" xr:uid="{00000000-0005-0000-0000-000039000000}"/>
    <cellStyle name="Komma 2 4 3 2 3 3" xfId="1400" xr:uid="{00000000-0005-0000-0000-000039000000}"/>
    <cellStyle name="Komma 2 4 3 2 3 3 2" xfId="3464" xr:uid="{00000000-0005-0000-0000-000039000000}"/>
    <cellStyle name="Komma 2 4 3 2 3 3 2 2" xfId="7592" xr:uid="{00000000-0005-0000-0000-000039000000}"/>
    <cellStyle name="Komma 2 4 3 2 3 3 3" xfId="5528" xr:uid="{00000000-0005-0000-0000-000039000000}"/>
    <cellStyle name="Komma 2 4 3 2 3 4" xfId="2432" xr:uid="{00000000-0005-0000-0000-000039000000}"/>
    <cellStyle name="Komma 2 4 3 2 3 4 2" xfId="6560" xr:uid="{00000000-0005-0000-0000-000039000000}"/>
    <cellStyle name="Komma 2 4 3 2 3 5" xfId="4496" xr:uid="{00000000-0005-0000-0000-000039000000}"/>
    <cellStyle name="Komma 2 4 3 2 4" xfId="626" xr:uid="{00000000-0005-0000-0000-000039000000}"/>
    <cellStyle name="Komma 2 4 3 2 4 2" xfId="1658" xr:uid="{00000000-0005-0000-0000-000039000000}"/>
    <cellStyle name="Komma 2 4 3 2 4 2 2" xfId="3722" xr:uid="{00000000-0005-0000-0000-000039000000}"/>
    <cellStyle name="Komma 2 4 3 2 4 2 2 2" xfId="7850" xr:uid="{00000000-0005-0000-0000-000039000000}"/>
    <cellStyle name="Komma 2 4 3 2 4 2 3" xfId="5786" xr:uid="{00000000-0005-0000-0000-000039000000}"/>
    <cellStyle name="Komma 2 4 3 2 4 3" xfId="2690" xr:uid="{00000000-0005-0000-0000-000039000000}"/>
    <cellStyle name="Komma 2 4 3 2 4 3 2" xfId="6818" xr:uid="{00000000-0005-0000-0000-000039000000}"/>
    <cellStyle name="Komma 2 4 3 2 4 4" xfId="4754" xr:uid="{00000000-0005-0000-0000-000039000000}"/>
    <cellStyle name="Komma 2 4 3 2 5" xfId="1142" xr:uid="{00000000-0005-0000-0000-000039000000}"/>
    <cellStyle name="Komma 2 4 3 2 5 2" xfId="3206" xr:uid="{00000000-0005-0000-0000-000039000000}"/>
    <cellStyle name="Komma 2 4 3 2 5 2 2" xfId="7334" xr:uid="{00000000-0005-0000-0000-000039000000}"/>
    <cellStyle name="Komma 2 4 3 2 5 3" xfId="5270" xr:uid="{00000000-0005-0000-0000-000039000000}"/>
    <cellStyle name="Komma 2 4 3 2 6" xfId="2174" xr:uid="{00000000-0005-0000-0000-000039000000}"/>
    <cellStyle name="Komma 2 4 3 2 6 2" xfId="6302" xr:uid="{00000000-0005-0000-0000-000039000000}"/>
    <cellStyle name="Komma 2 4 3 2 7" xfId="4238" xr:uid="{00000000-0005-0000-0000-000039000000}"/>
    <cellStyle name="Komma 2 4 3 3" xfId="175" xr:uid="{00000000-0005-0000-0000-000038000000}"/>
    <cellStyle name="Komma 2 4 3 3 2" xfId="433" xr:uid="{00000000-0005-0000-0000-000038000000}"/>
    <cellStyle name="Komma 2 4 3 3 2 2" xfId="949" xr:uid="{00000000-0005-0000-0000-000038000000}"/>
    <cellStyle name="Komma 2 4 3 3 2 2 2" xfId="1981" xr:uid="{00000000-0005-0000-0000-000038000000}"/>
    <cellStyle name="Komma 2 4 3 3 2 2 2 2" xfId="4045" xr:uid="{00000000-0005-0000-0000-000038000000}"/>
    <cellStyle name="Komma 2 4 3 3 2 2 2 2 2" xfId="8173" xr:uid="{00000000-0005-0000-0000-000038000000}"/>
    <cellStyle name="Komma 2 4 3 3 2 2 2 3" xfId="6109" xr:uid="{00000000-0005-0000-0000-000038000000}"/>
    <cellStyle name="Komma 2 4 3 3 2 2 3" xfId="3013" xr:uid="{00000000-0005-0000-0000-000038000000}"/>
    <cellStyle name="Komma 2 4 3 3 2 2 3 2" xfId="7141" xr:uid="{00000000-0005-0000-0000-000038000000}"/>
    <cellStyle name="Komma 2 4 3 3 2 2 4" xfId="5077" xr:uid="{00000000-0005-0000-0000-000038000000}"/>
    <cellStyle name="Komma 2 4 3 3 2 3" xfId="1465" xr:uid="{00000000-0005-0000-0000-000038000000}"/>
    <cellStyle name="Komma 2 4 3 3 2 3 2" xfId="3529" xr:uid="{00000000-0005-0000-0000-000038000000}"/>
    <cellStyle name="Komma 2 4 3 3 2 3 2 2" xfId="7657" xr:uid="{00000000-0005-0000-0000-000038000000}"/>
    <cellStyle name="Komma 2 4 3 3 2 3 3" xfId="5593" xr:uid="{00000000-0005-0000-0000-000038000000}"/>
    <cellStyle name="Komma 2 4 3 3 2 4" xfId="2497" xr:uid="{00000000-0005-0000-0000-000038000000}"/>
    <cellStyle name="Komma 2 4 3 3 2 4 2" xfId="6625" xr:uid="{00000000-0005-0000-0000-000038000000}"/>
    <cellStyle name="Komma 2 4 3 3 2 5" xfId="4561" xr:uid="{00000000-0005-0000-0000-000038000000}"/>
    <cellStyle name="Komma 2 4 3 3 3" xfId="691" xr:uid="{00000000-0005-0000-0000-000038000000}"/>
    <cellStyle name="Komma 2 4 3 3 3 2" xfId="1723" xr:uid="{00000000-0005-0000-0000-000038000000}"/>
    <cellStyle name="Komma 2 4 3 3 3 2 2" xfId="3787" xr:uid="{00000000-0005-0000-0000-000038000000}"/>
    <cellStyle name="Komma 2 4 3 3 3 2 2 2" xfId="7915" xr:uid="{00000000-0005-0000-0000-000038000000}"/>
    <cellStyle name="Komma 2 4 3 3 3 2 3" xfId="5851" xr:uid="{00000000-0005-0000-0000-000038000000}"/>
    <cellStyle name="Komma 2 4 3 3 3 3" xfId="2755" xr:uid="{00000000-0005-0000-0000-000038000000}"/>
    <cellStyle name="Komma 2 4 3 3 3 3 2" xfId="6883" xr:uid="{00000000-0005-0000-0000-000038000000}"/>
    <cellStyle name="Komma 2 4 3 3 3 4" xfId="4819" xr:uid="{00000000-0005-0000-0000-000038000000}"/>
    <cellStyle name="Komma 2 4 3 3 4" xfId="1207" xr:uid="{00000000-0005-0000-0000-000038000000}"/>
    <cellStyle name="Komma 2 4 3 3 4 2" xfId="3271" xr:uid="{00000000-0005-0000-0000-000038000000}"/>
    <cellStyle name="Komma 2 4 3 3 4 2 2" xfId="7399" xr:uid="{00000000-0005-0000-0000-000038000000}"/>
    <cellStyle name="Komma 2 4 3 3 4 3" xfId="5335" xr:uid="{00000000-0005-0000-0000-000038000000}"/>
    <cellStyle name="Komma 2 4 3 3 5" xfId="2239" xr:uid="{00000000-0005-0000-0000-000038000000}"/>
    <cellStyle name="Komma 2 4 3 3 5 2" xfId="6367" xr:uid="{00000000-0005-0000-0000-000038000000}"/>
    <cellStyle name="Komma 2 4 3 3 6" xfId="4303" xr:uid="{00000000-0005-0000-0000-000038000000}"/>
    <cellStyle name="Komma 2 4 3 4" xfId="304" xr:uid="{00000000-0005-0000-0000-000038000000}"/>
    <cellStyle name="Komma 2 4 3 4 2" xfId="820" xr:uid="{00000000-0005-0000-0000-000038000000}"/>
    <cellStyle name="Komma 2 4 3 4 2 2" xfId="1852" xr:uid="{00000000-0005-0000-0000-000038000000}"/>
    <cellStyle name="Komma 2 4 3 4 2 2 2" xfId="3916" xr:uid="{00000000-0005-0000-0000-000038000000}"/>
    <cellStyle name="Komma 2 4 3 4 2 2 2 2" xfId="8044" xr:uid="{00000000-0005-0000-0000-000038000000}"/>
    <cellStyle name="Komma 2 4 3 4 2 2 3" xfId="5980" xr:uid="{00000000-0005-0000-0000-000038000000}"/>
    <cellStyle name="Komma 2 4 3 4 2 3" xfId="2884" xr:uid="{00000000-0005-0000-0000-000038000000}"/>
    <cellStyle name="Komma 2 4 3 4 2 3 2" xfId="7012" xr:uid="{00000000-0005-0000-0000-000038000000}"/>
    <cellStyle name="Komma 2 4 3 4 2 4" xfId="4948" xr:uid="{00000000-0005-0000-0000-000038000000}"/>
    <cellStyle name="Komma 2 4 3 4 3" xfId="1336" xr:uid="{00000000-0005-0000-0000-000038000000}"/>
    <cellStyle name="Komma 2 4 3 4 3 2" xfId="3400" xr:uid="{00000000-0005-0000-0000-000038000000}"/>
    <cellStyle name="Komma 2 4 3 4 3 2 2" xfId="7528" xr:uid="{00000000-0005-0000-0000-000038000000}"/>
    <cellStyle name="Komma 2 4 3 4 3 3" xfId="5464" xr:uid="{00000000-0005-0000-0000-000038000000}"/>
    <cellStyle name="Komma 2 4 3 4 4" xfId="2368" xr:uid="{00000000-0005-0000-0000-000038000000}"/>
    <cellStyle name="Komma 2 4 3 4 4 2" xfId="6496" xr:uid="{00000000-0005-0000-0000-000038000000}"/>
    <cellStyle name="Komma 2 4 3 4 5" xfId="4432" xr:uid="{00000000-0005-0000-0000-000038000000}"/>
    <cellStyle name="Komma 2 4 3 5" xfId="562" xr:uid="{00000000-0005-0000-0000-000038000000}"/>
    <cellStyle name="Komma 2 4 3 5 2" xfId="1594" xr:uid="{00000000-0005-0000-0000-000038000000}"/>
    <cellStyle name="Komma 2 4 3 5 2 2" xfId="3658" xr:uid="{00000000-0005-0000-0000-000038000000}"/>
    <cellStyle name="Komma 2 4 3 5 2 2 2" xfId="7786" xr:uid="{00000000-0005-0000-0000-000038000000}"/>
    <cellStyle name="Komma 2 4 3 5 2 3" xfId="5722" xr:uid="{00000000-0005-0000-0000-000038000000}"/>
    <cellStyle name="Komma 2 4 3 5 3" xfId="2626" xr:uid="{00000000-0005-0000-0000-000038000000}"/>
    <cellStyle name="Komma 2 4 3 5 3 2" xfId="6754" xr:uid="{00000000-0005-0000-0000-000038000000}"/>
    <cellStyle name="Komma 2 4 3 5 4" xfId="4690" xr:uid="{00000000-0005-0000-0000-000038000000}"/>
    <cellStyle name="Komma 2 4 3 6" xfId="1078" xr:uid="{00000000-0005-0000-0000-000038000000}"/>
    <cellStyle name="Komma 2 4 3 6 2" xfId="3142" xr:uid="{00000000-0005-0000-0000-000038000000}"/>
    <cellStyle name="Komma 2 4 3 6 2 2" xfId="7270" xr:uid="{00000000-0005-0000-0000-000038000000}"/>
    <cellStyle name="Komma 2 4 3 6 3" xfId="5206" xr:uid="{00000000-0005-0000-0000-000038000000}"/>
    <cellStyle name="Komma 2 4 3 7" xfId="2110" xr:uid="{00000000-0005-0000-0000-000038000000}"/>
    <cellStyle name="Komma 2 4 3 7 2" xfId="6238" xr:uid="{00000000-0005-0000-0000-000038000000}"/>
    <cellStyle name="Komma 2 4 3 8" xfId="4174" xr:uid="{00000000-0005-0000-0000-000038000000}"/>
    <cellStyle name="Komma 2 4 4" xfId="78" xr:uid="{00000000-0005-0000-0000-00003A000000}"/>
    <cellStyle name="Komma 2 4 4 2" xfId="207" xr:uid="{00000000-0005-0000-0000-00003A000000}"/>
    <cellStyle name="Komma 2 4 4 2 2" xfId="465" xr:uid="{00000000-0005-0000-0000-00003A000000}"/>
    <cellStyle name="Komma 2 4 4 2 2 2" xfId="981" xr:uid="{00000000-0005-0000-0000-00003A000000}"/>
    <cellStyle name="Komma 2 4 4 2 2 2 2" xfId="2013" xr:uid="{00000000-0005-0000-0000-00003A000000}"/>
    <cellStyle name="Komma 2 4 4 2 2 2 2 2" xfId="4077" xr:uid="{00000000-0005-0000-0000-00003A000000}"/>
    <cellStyle name="Komma 2 4 4 2 2 2 2 2 2" xfId="8205" xr:uid="{00000000-0005-0000-0000-00003A000000}"/>
    <cellStyle name="Komma 2 4 4 2 2 2 2 3" xfId="6141" xr:uid="{00000000-0005-0000-0000-00003A000000}"/>
    <cellStyle name="Komma 2 4 4 2 2 2 3" xfId="3045" xr:uid="{00000000-0005-0000-0000-00003A000000}"/>
    <cellStyle name="Komma 2 4 4 2 2 2 3 2" xfId="7173" xr:uid="{00000000-0005-0000-0000-00003A000000}"/>
    <cellStyle name="Komma 2 4 4 2 2 2 4" xfId="5109" xr:uid="{00000000-0005-0000-0000-00003A000000}"/>
    <cellStyle name="Komma 2 4 4 2 2 3" xfId="1497" xr:uid="{00000000-0005-0000-0000-00003A000000}"/>
    <cellStyle name="Komma 2 4 4 2 2 3 2" xfId="3561" xr:uid="{00000000-0005-0000-0000-00003A000000}"/>
    <cellStyle name="Komma 2 4 4 2 2 3 2 2" xfId="7689" xr:uid="{00000000-0005-0000-0000-00003A000000}"/>
    <cellStyle name="Komma 2 4 4 2 2 3 3" xfId="5625" xr:uid="{00000000-0005-0000-0000-00003A000000}"/>
    <cellStyle name="Komma 2 4 4 2 2 4" xfId="2529" xr:uid="{00000000-0005-0000-0000-00003A000000}"/>
    <cellStyle name="Komma 2 4 4 2 2 4 2" xfId="6657" xr:uid="{00000000-0005-0000-0000-00003A000000}"/>
    <cellStyle name="Komma 2 4 4 2 2 5" xfId="4593" xr:uid="{00000000-0005-0000-0000-00003A000000}"/>
    <cellStyle name="Komma 2 4 4 2 3" xfId="723" xr:uid="{00000000-0005-0000-0000-00003A000000}"/>
    <cellStyle name="Komma 2 4 4 2 3 2" xfId="1755" xr:uid="{00000000-0005-0000-0000-00003A000000}"/>
    <cellStyle name="Komma 2 4 4 2 3 2 2" xfId="3819" xr:uid="{00000000-0005-0000-0000-00003A000000}"/>
    <cellStyle name="Komma 2 4 4 2 3 2 2 2" xfId="7947" xr:uid="{00000000-0005-0000-0000-00003A000000}"/>
    <cellStyle name="Komma 2 4 4 2 3 2 3" xfId="5883" xr:uid="{00000000-0005-0000-0000-00003A000000}"/>
    <cellStyle name="Komma 2 4 4 2 3 3" xfId="2787" xr:uid="{00000000-0005-0000-0000-00003A000000}"/>
    <cellStyle name="Komma 2 4 4 2 3 3 2" xfId="6915" xr:uid="{00000000-0005-0000-0000-00003A000000}"/>
    <cellStyle name="Komma 2 4 4 2 3 4" xfId="4851" xr:uid="{00000000-0005-0000-0000-00003A000000}"/>
    <cellStyle name="Komma 2 4 4 2 4" xfId="1239" xr:uid="{00000000-0005-0000-0000-00003A000000}"/>
    <cellStyle name="Komma 2 4 4 2 4 2" xfId="3303" xr:uid="{00000000-0005-0000-0000-00003A000000}"/>
    <cellStyle name="Komma 2 4 4 2 4 2 2" xfId="7431" xr:uid="{00000000-0005-0000-0000-00003A000000}"/>
    <cellStyle name="Komma 2 4 4 2 4 3" xfId="5367" xr:uid="{00000000-0005-0000-0000-00003A000000}"/>
    <cellStyle name="Komma 2 4 4 2 5" xfId="2271" xr:uid="{00000000-0005-0000-0000-00003A000000}"/>
    <cellStyle name="Komma 2 4 4 2 5 2" xfId="6399" xr:uid="{00000000-0005-0000-0000-00003A000000}"/>
    <cellStyle name="Komma 2 4 4 2 6" xfId="4335" xr:uid="{00000000-0005-0000-0000-00003A000000}"/>
    <cellStyle name="Komma 2 4 4 3" xfId="336" xr:uid="{00000000-0005-0000-0000-00003A000000}"/>
    <cellStyle name="Komma 2 4 4 3 2" xfId="852" xr:uid="{00000000-0005-0000-0000-00003A000000}"/>
    <cellStyle name="Komma 2 4 4 3 2 2" xfId="1884" xr:uid="{00000000-0005-0000-0000-00003A000000}"/>
    <cellStyle name="Komma 2 4 4 3 2 2 2" xfId="3948" xr:uid="{00000000-0005-0000-0000-00003A000000}"/>
    <cellStyle name="Komma 2 4 4 3 2 2 2 2" xfId="8076" xr:uid="{00000000-0005-0000-0000-00003A000000}"/>
    <cellStyle name="Komma 2 4 4 3 2 2 3" xfId="6012" xr:uid="{00000000-0005-0000-0000-00003A000000}"/>
    <cellStyle name="Komma 2 4 4 3 2 3" xfId="2916" xr:uid="{00000000-0005-0000-0000-00003A000000}"/>
    <cellStyle name="Komma 2 4 4 3 2 3 2" xfId="7044" xr:uid="{00000000-0005-0000-0000-00003A000000}"/>
    <cellStyle name="Komma 2 4 4 3 2 4" xfId="4980" xr:uid="{00000000-0005-0000-0000-00003A000000}"/>
    <cellStyle name="Komma 2 4 4 3 3" xfId="1368" xr:uid="{00000000-0005-0000-0000-00003A000000}"/>
    <cellStyle name="Komma 2 4 4 3 3 2" xfId="3432" xr:uid="{00000000-0005-0000-0000-00003A000000}"/>
    <cellStyle name="Komma 2 4 4 3 3 2 2" xfId="7560" xr:uid="{00000000-0005-0000-0000-00003A000000}"/>
    <cellStyle name="Komma 2 4 4 3 3 3" xfId="5496" xr:uid="{00000000-0005-0000-0000-00003A000000}"/>
    <cellStyle name="Komma 2 4 4 3 4" xfId="2400" xr:uid="{00000000-0005-0000-0000-00003A000000}"/>
    <cellStyle name="Komma 2 4 4 3 4 2" xfId="6528" xr:uid="{00000000-0005-0000-0000-00003A000000}"/>
    <cellStyle name="Komma 2 4 4 3 5" xfId="4464" xr:uid="{00000000-0005-0000-0000-00003A000000}"/>
    <cellStyle name="Komma 2 4 4 4" xfId="594" xr:uid="{00000000-0005-0000-0000-00003A000000}"/>
    <cellStyle name="Komma 2 4 4 4 2" xfId="1626" xr:uid="{00000000-0005-0000-0000-00003A000000}"/>
    <cellStyle name="Komma 2 4 4 4 2 2" xfId="3690" xr:uid="{00000000-0005-0000-0000-00003A000000}"/>
    <cellStyle name="Komma 2 4 4 4 2 2 2" xfId="7818" xr:uid="{00000000-0005-0000-0000-00003A000000}"/>
    <cellStyle name="Komma 2 4 4 4 2 3" xfId="5754" xr:uid="{00000000-0005-0000-0000-00003A000000}"/>
    <cellStyle name="Komma 2 4 4 4 3" xfId="2658" xr:uid="{00000000-0005-0000-0000-00003A000000}"/>
    <cellStyle name="Komma 2 4 4 4 3 2" xfId="6786" xr:uid="{00000000-0005-0000-0000-00003A000000}"/>
    <cellStyle name="Komma 2 4 4 4 4" xfId="4722" xr:uid="{00000000-0005-0000-0000-00003A000000}"/>
    <cellStyle name="Komma 2 4 4 5" xfId="1110" xr:uid="{00000000-0005-0000-0000-00003A000000}"/>
    <cellStyle name="Komma 2 4 4 5 2" xfId="3174" xr:uid="{00000000-0005-0000-0000-00003A000000}"/>
    <cellStyle name="Komma 2 4 4 5 2 2" xfId="7302" xr:uid="{00000000-0005-0000-0000-00003A000000}"/>
    <cellStyle name="Komma 2 4 4 5 3" xfId="5238" xr:uid="{00000000-0005-0000-0000-00003A000000}"/>
    <cellStyle name="Komma 2 4 4 6" xfId="2142" xr:uid="{00000000-0005-0000-0000-00003A000000}"/>
    <cellStyle name="Komma 2 4 4 6 2" xfId="6270" xr:uid="{00000000-0005-0000-0000-00003A000000}"/>
    <cellStyle name="Komma 2 4 4 7" xfId="4206" xr:uid="{00000000-0005-0000-0000-00003A000000}"/>
    <cellStyle name="Komma 2 4 5" xfId="144" xr:uid="{00000000-0005-0000-0000-000033000000}"/>
    <cellStyle name="Komma 2 4 5 2" xfId="402" xr:uid="{00000000-0005-0000-0000-000033000000}"/>
    <cellStyle name="Komma 2 4 5 2 2" xfId="918" xr:uid="{00000000-0005-0000-0000-000033000000}"/>
    <cellStyle name="Komma 2 4 5 2 2 2" xfId="1950" xr:uid="{00000000-0005-0000-0000-000033000000}"/>
    <cellStyle name="Komma 2 4 5 2 2 2 2" xfId="4014" xr:uid="{00000000-0005-0000-0000-000033000000}"/>
    <cellStyle name="Komma 2 4 5 2 2 2 2 2" xfId="8142" xr:uid="{00000000-0005-0000-0000-000033000000}"/>
    <cellStyle name="Komma 2 4 5 2 2 2 3" xfId="6078" xr:uid="{00000000-0005-0000-0000-000033000000}"/>
    <cellStyle name="Komma 2 4 5 2 2 3" xfId="2982" xr:uid="{00000000-0005-0000-0000-000033000000}"/>
    <cellStyle name="Komma 2 4 5 2 2 3 2" xfId="7110" xr:uid="{00000000-0005-0000-0000-000033000000}"/>
    <cellStyle name="Komma 2 4 5 2 2 4" xfId="5046" xr:uid="{00000000-0005-0000-0000-000033000000}"/>
    <cellStyle name="Komma 2 4 5 2 3" xfId="1434" xr:uid="{00000000-0005-0000-0000-000033000000}"/>
    <cellStyle name="Komma 2 4 5 2 3 2" xfId="3498" xr:uid="{00000000-0005-0000-0000-000033000000}"/>
    <cellStyle name="Komma 2 4 5 2 3 2 2" xfId="7626" xr:uid="{00000000-0005-0000-0000-000033000000}"/>
    <cellStyle name="Komma 2 4 5 2 3 3" xfId="5562" xr:uid="{00000000-0005-0000-0000-000033000000}"/>
    <cellStyle name="Komma 2 4 5 2 4" xfId="2466" xr:uid="{00000000-0005-0000-0000-000033000000}"/>
    <cellStyle name="Komma 2 4 5 2 4 2" xfId="6594" xr:uid="{00000000-0005-0000-0000-000033000000}"/>
    <cellStyle name="Komma 2 4 5 2 5" xfId="4530" xr:uid="{00000000-0005-0000-0000-000033000000}"/>
    <cellStyle name="Komma 2 4 5 3" xfId="660" xr:uid="{00000000-0005-0000-0000-000033000000}"/>
    <cellStyle name="Komma 2 4 5 3 2" xfId="1692" xr:uid="{00000000-0005-0000-0000-000033000000}"/>
    <cellStyle name="Komma 2 4 5 3 2 2" xfId="3756" xr:uid="{00000000-0005-0000-0000-000033000000}"/>
    <cellStyle name="Komma 2 4 5 3 2 2 2" xfId="7884" xr:uid="{00000000-0005-0000-0000-000033000000}"/>
    <cellStyle name="Komma 2 4 5 3 2 3" xfId="5820" xr:uid="{00000000-0005-0000-0000-000033000000}"/>
    <cellStyle name="Komma 2 4 5 3 3" xfId="2724" xr:uid="{00000000-0005-0000-0000-000033000000}"/>
    <cellStyle name="Komma 2 4 5 3 3 2" xfId="6852" xr:uid="{00000000-0005-0000-0000-000033000000}"/>
    <cellStyle name="Komma 2 4 5 3 4" xfId="4788" xr:uid="{00000000-0005-0000-0000-000033000000}"/>
    <cellStyle name="Komma 2 4 5 4" xfId="1176" xr:uid="{00000000-0005-0000-0000-000033000000}"/>
    <cellStyle name="Komma 2 4 5 4 2" xfId="3240" xr:uid="{00000000-0005-0000-0000-000033000000}"/>
    <cellStyle name="Komma 2 4 5 4 2 2" xfId="7368" xr:uid="{00000000-0005-0000-0000-000033000000}"/>
    <cellStyle name="Komma 2 4 5 4 3" xfId="5304" xr:uid="{00000000-0005-0000-0000-000033000000}"/>
    <cellStyle name="Komma 2 4 5 5" xfId="2208" xr:uid="{00000000-0005-0000-0000-000033000000}"/>
    <cellStyle name="Komma 2 4 5 5 2" xfId="6336" xr:uid="{00000000-0005-0000-0000-000033000000}"/>
    <cellStyle name="Komma 2 4 5 6" xfId="4272" xr:uid="{00000000-0005-0000-0000-000033000000}"/>
    <cellStyle name="Komma 2 4 6" xfId="273" xr:uid="{00000000-0005-0000-0000-000033000000}"/>
    <cellStyle name="Komma 2 4 6 2" xfId="789" xr:uid="{00000000-0005-0000-0000-000033000000}"/>
    <cellStyle name="Komma 2 4 6 2 2" xfId="1821" xr:uid="{00000000-0005-0000-0000-000033000000}"/>
    <cellStyle name="Komma 2 4 6 2 2 2" xfId="3885" xr:uid="{00000000-0005-0000-0000-000033000000}"/>
    <cellStyle name="Komma 2 4 6 2 2 2 2" xfId="8013" xr:uid="{00000000-0005-0000-0000-000033000000}"/>
    <cellStyle name="Komma 2 4 6 2 2 3" xfId="5949" xr:uid="{00000000-0005-0000-0000-000033000000}"/>
    <cellStyle name="Komma 2 4 6 2 3" xfId="2853" xr:uid="{00000000-0005-0000-0000-000033000000}"/>
    <cellStyle name="Komma 2 4 6 2 3 2" xfId="6981" xr:uid="{00000000-0005-0000-0000-000033000000}"/>
    <cellStyle name="Komma 2 4 6 2 4" xfId="4917" xr:uid="{00000000-0005-0000-0000-000033000000}"/>
    <cellStyle name="Komma 2 4 6 3" xfId="1305" xr:uid="{00000000-0005-0000-0000-000033000000}"/>
    <cellStyle name="Komma 2 4 6 3 2" xfId="3369" xr:uid="{00000000-0005-0000-0000-000033000000}"/>
    <cellStyle name="Komma 2 4 6 3 2 2" xfId="7497" xr:uid="{00000000-0005-0000-0000-000033000000}"/>
    <cellStyle name="Komma 2 4 6 3 3" xfId="5433" xr:uid="{00000000-0005-0000-0000-000033000000}"/>
    <cellStyle name="Komma 2 4 6 4" xfId="2337" xr:uid="{00000000-0005-0000-0000-000033000000}"/>
    <cellStyle name="Komma 2 4 6 4 2" xfId="6465" xr:uid="{00000000-0005-0000-0000-000033000000}"/>
    <cellStyle name="Komma 2 4 6 5" xfId="4401" xr:uid="{00000000-0005-0000-0000-000033000000}"/>
    <cellStyle name="Komma 2 4 7" xfId="531" xr:uid="{00000000-0005-0000-0000-000033000000}"/>
    <cellStyle name="Komma 2 4 7 2" xfId="1563" xr:uid="{00000000-0005-0000-0000-000033000000}"/>
    <cellStyle name="Komma 2 4 7 2 2" xfId="3627" xr:uid="{00000000-0005-0000-0000-000033000000}"/>
    <cellStyle name="Komma 2 4 7 2 2 2" xfId="7755" xr:uid="{00000000-0005-0000-0000-000033000000}"/>
    <cellStyle name="Komma 2 4 7 2 3" xfId="5691" xr:uid="{00000000-0005-0000-0000-000033000000}"/>
    <cellStyle name="Komma 2 4 7 3" xfId="2595" xr:uid="{00000000-0005-0000-0000-000033000000}"/>
    <cellStyle name="Komma 2 4 7 3 2" xfId="6723" xr:uid="{00000000-0005-0000-0000-000033000000}"/>
    <cellStyle name="Komma 2 4 7 4" xfId="4659" xr:uid="{00000000-0005-0000-0000-000033000000}"/>
    <cellStyle name="Komma 2 4 8" xfId="1047" xr:uid="{00000000-0005-0000-0000-000033000000}"/>
    <cellStyle name="Komma 2 4 8 2" xfId="3111" xr:uid="{00000000-0005-0000-0000-000033000000}"/>
    <cellStyle name="Komma 2 4 8 2 2" xfId="7239" xr:uid="{00000000-0005-0000-0000-000033000000}"/>
    <cellStyle name="Komma 2 4 8 3" xfId="5175" xr:uid="{00000000-0005-0000-0000-000033000000}"/>
    <cellStyle name="Komma 2 4 9" xfId="2079" xr:uid="{00000000-0005-0000-0000-000033000000}"/>
    <cellStyle name="Komma 2 4 9 2" xfId="6207" xr:uid="{00000000-0005-0000-0000-000033000000}"/>
    <cellStyle name="Komma 2 5" xfId="22" xr:uid="{00000000-0005-0000-0000-00003B000000}"/>
    <cellStyle name="Komma 2 5 2" xfId="54" xr:uid="{00000000-0005-0000-0000-00003C000000}"/>
    <cellStyle name="Komma 2 5 2 2" xfId="118" xr:uid="{00000000-0005-0000-0000-00003D000000}"/>
    <cellStyle name="Komma 2 5 2 2 2" xfId="247" xr:uid="{00000000-0005-0000-0000-00003D000000}"/>
    <cellStyle name="Komma 2 5 2 2 2 2" xfId="505" xr:uid="{00000000-0005-0000-0000-00003D000000}"/>
    <cellStyle name="Komma 2 5 2 2 2 2 2" xfId="1021" xr:uid="{00000000-0005-0000-0000-00003D000000}"/>
    <cellStyle name="Komma 2 5 2 2 2 2 2 2" xfId="2053" xr:uid="{00000000-0005-0000-0000-00003D000000}"/>
    <cellStyle name="Komma 2 5 2 2 2 2 2 2 2" xfId="4117" xr:uid="{00000000-0005-0000-0000-00003D000000}"/>
    <cellStyle name="Komma 2 5 2 2 2 2 2 2 2 2" xfId="8245" xr:uid="{00000000-0005-0000-0000-00003D000000}"/>
    <cellStyle name="Komma 2 5 2 2 2 2 2 2 3" xfId="6181" xr:uid="{00000000-0005-0000-0000-00003D000000}"/>
    <cellStyle name="Komma 2 5 2 2 2 2 2 3" xfId="3085" xr:uid="{00000000-0005-0000-0000-00003D000000}"/>
    <cellStyle name="Komma 2 5 2 2 2 2 2 3 2" xfId="7213" xr:uid="{00000000-0005-0000-0000-00003D000000}"/>
    <cellStyle name="Komma 2 5 2 2 2 2 2 4" xfId="5149" xr:uid="{00000000-0005-0000-0000-00003D000000}"/>
    <cellStyle name="Komma 2 5 2 2 2 2 3" xfId="1537" xr:uid="{00000000-0005-0000-0000-00003D000000}"/>
    <cellStyle name="Komma 2 5 2 2 2 2 3 2" xfId="3601" xr:uid="{00000000-0005-0000-0000-00003D000000}"/>
    <cellStyle name="Komma 2 5 2 2 2 2 3 2 2" xfId="7729" xr:uid="{00000000-0005-0000-0000-00003D000000}"/>
    <cellStyle name="Komma 2 5 2 2 2 2 3 3" xfId="5665" xr:uid="{00000000-0005-0000-0000-00003D000000}"/>
    <cellStyle name="Komma 2 5 2 2 2 2 4" xfId="2569" xr:uid="{00000000-0005-0000-0000-00003D000000}"/>
    <cellStyle name="Komma 2 5 2 2 2 2 4 2" xfId="6697" xr:uid="{00000000-0005-0000-0000-00003D000000}"/>
    <cellStyle name="Komma 2 5 2 2 2 2 5" xfId="4633" xr:uid="{00000000-0005-0000-0000-00003D000000}"/>
    <cellStyle name="Komma 2 5 2 2 2 3" xfId="763" xr:uid="{00000000-0005-0000-0000-00003D000000}"/>
    <cellStyle name="Komma 2 5 2 2 2 3 2" xfId="1795" xr:uid="{00000000-0005-0000-0000-00003D000000}"/>
    <cellStyle name="Komma 2 5 2 2 2 3 2 2" xfId="3859" xr:uid="{00000000-0005-0000-0000-00003D000000}"/>
    <cellStyle name="Komma 2 5 2 2 2 3 2 2 2" xfId="7987" xr:uid="{00000000-0005-0000-0000-00003D000000}"/>
    <cellStyle name="Komma 2 5 2 2 2 3 2 3" xfId="5923" xr:uid="{00000000-0005-0000-0000-00003D000000}"/>
    <cellStyle name="Komma 2 5 2 2 2 3 3" xfId="2827" xr:uid="{00000000-0005-0000-0000-00003D000000}"/>
    <cellStyle name="Komma 2 5 2 2 2 3 3 2" xfId="6955" xr:uid="{00000000-0005-0000-0000-00003D000000}"/>
    <cellStyle name="Komma 2 5 2 2 2 3 4" xfId="4891" xr:uid="{00000000-0005-0000-0000-00003D000000}"/>
    <cellStyle name="Komma 2 5 2 2 2 4" xfId="1279" xr:uid="{00000000-0005-0000-0000-00003D000000}"/>
    <cellStyle name="Komma 2 5 2 2 2 4 2" xfId="3343" xr:uid="{00000000-0005-0000-0000-00003D000000}"/>
    <cellStyle name="Komma 2 5 2 2 2 4 2 2" xfId="7471" xr:uid="{00000000-0005-0000-0000-00003D000000}"/>
    <cellStyle name="Komma 2 5 2 2 2 4 3" xfId="5407" xr:uid="{00000000-0005-0000-0000-00003D000000}"/>
    <cellStyle name="Komma 2 5 2 2 2 5" xfId="2311" xr:uid="{00000000-0005-0000-0000-00003D000000}"/>
    <cellStyle name="Komma 2 5 2 2 2 5 2" xfId="6439" xr:uid="{00000000-0005-0000-0000-00003D000000}"/>
    <cellStyle name="Komma 2 5 2 2 2 6" xfId="4375" xr:uid="{00000000-0005-0000-0000-00003D000000}"/>
    <cellStyle name="Komma 2 5 2 2 3" xfId="376" xr:uid="{00000000-0005-0000-0000-00003D000000}"/>
    <cellStyle name="Komma 2 5 2 2 3 2" xfId="892" xr:uid="{00000000-0005-0000-0000-00003D000000}"/>
    <cellStyle name="Komma 2 5 2 2 3 2 2" xfId="1924" xr:uid="{00000000-0005-0000-0000-00003D000000}"/>
    <cellStyle name="Komma 2 5 2 2 3 2 2 2" xfId="3988" xr:uid="{00000000-0005-0000-0000-00003D000000}"/>
    <cellStyle name="Komma 2 5 2 2 3 2 2 2 2" xfId="8116" xr:uid="{00000000-0005-0000-0000-00003D000000}"/>
    <cellStyle name="Komma 2 5 2 2 3 2 2 3" xfId="6052" xr:uid="{00000000-0005-0000-0000-00003D000000}"/>
    <cellStyle name="Komma 2 5 2 2 3 2 3" xfId="2956" xr:uid="{00000000-0005-0000-0000-00003D000000}"/>
    <cellStyle name="Komma 2 5 2 2 3 2 3 2" xfId="7084" xr:uid="{00000000-0005-0000-0000-00003D000000}"/>
    <cellStyle name="Komma 2 5 2 2 3 2 4" xfId="5020" xr:uid="{00000000-0005-0000-0000-00003D000000}"/>
    <cellStyle name="Komma 2 5 2 2 3 3" xfId="1408" xr:uid="{00000000-0005-0000-0000-00003D000000}"/>
    <cellStyle name="Komma 2 5 2 2 3 3 2" xfId="3472" xr:uid="{00000000-0005-0000-0000-00003D000000}"/>
    <cellStyle name="Komma 2 5 2 2 3 3 2 2" xfId="7600" xr:uid="{00000000-0005-0000-0000-00003D000000}"/>
    <cellStyle name="Komma 2 5 2 2 3 3 3" xfId="5536" xr:uid="{00000000-0005-0000-0000-00003D000000}"/>
    <cellStyle name="Komma 2 5 2 2 3 4" xfId="2440" xr:uid="{00000000-0005-0000-0000-00003D000000}"/>
    <cellStyle name="Komma 2 5 2 2 3 4 2" xfId="6568" xr:uid="{00000000-0005-0000-0000-00003D000000}"/>
    <cellStyle name="Komma 2 5 2 2 3 5" xfId="4504" xr:uid="{00000000-0005-0000-0000-00003D000000}"/>
    <cellStyle name="Komma 2 5 2 2 4" xfId="634" xr:uid="{00000000-0005-0000-0000-00003D000000}"/>
    <cellStyle name="Komma 2 5 2 2 4 2" xfId="1666" xr:uid="{00000000-0005-0000-0000-00003D000000}"/>
    <cellStyle name="Komma 2 5 2 2 4 2 2" xfId="3730" xr:uid="{00000000-0005-0000-0000-00003D000000}"/>
    <cellStyle name="Komma 2 5 2 2 4 2 2 2" xfId="7858" xr:uid="{00000000-0005-0000-0000-00003D000000}"/>
    <cellStyle name="Komma 2 5 2 2 4 2 3" xfId="5794" xr:uid="{00000000-0005-0000-0000-00003D000000}"/>
    <cellStyle name="Komma 2 5 2 2 4 3" xfId="2698" xr:uid="{00000000-0005-0000-0000-00003D000000}"/>
    <cellStyle name="Komma 2 5 2 2 4 3 2" xfId="6826" xr:uid="{00000000-0005-0000-0000-00003D000000}"/>
    <cellStyle name="Komma 2 5 2 2 4 4" xfId="4762" xr:uid="{00000000-0005-0000-0000-00003D000000}"/>
    <cellStyle name="Komma 2 5 2 2 5" xfId="1150" xr:uid="{00000000-0005-0000-0000-00003D000000}"/>
    <cellStyle name="Komma 2 5 2 2 5 2" xfId="3214" xr:uid="{00000000-0005-0000-0000-00003D000000}"/>
    <cellStyle name="Komma 2 5 2 2 5 2 2" xfId="7342" xr:uid="{00000000-0005-0000-0000-00003D000000}"/>
    <cellStyle name="Komma 2 5 2 2 5 3" xfId="5278" xr:uid="{00000000-0005-0000-0000-00003D000000}"/>
    <cellStyle name="Komma 2 5 2 2 6" xfId="2182" xr:uid="{00000000-0005-0000-0000-00003D000000}"/>
    <cellStyle name="Komma 2 5 2 2 6 2" xfId="6310" xr:uid="{00000000-0005-0000-0000-00003D000000}"/>
    <cellStyle name="Komma 2 5 2 2 7" xfId="4246" xr:uid="{00000000-0005-0000-0000-00003D000000}"/>
    <cellStyle name="Komma 2 5 2 3" xfId="183" xr:uid="{00000000-0005-0000-0000-00003C000000}"/>
    <cellStyle name="Komma 2 5 2 3 2" xfId="441" xr:uid="{00000000-0005-0000-0000-00003C000000}"/>
    <cellStyle name="Komma 2 5 2 3 2 2" xfId="957" xr:uid="{00000000-0005-0000-0000-00003C000000}"/>
    <cellStyle name="Komma 2 5 2 3 2 2 2" xfId="1989" xr:uid="{00000000-0005-0000-0000-00003C000000}"/>
    <cellStyle name="Komma 2 5 2 3 2 2 2 2" xfId="4053" xr:uid="{00000000-0005-0000-0000-00003C000000}"/>
    <cellStyle name="Komma 2 5 2 3 2 2 2 2 2" xfId="8181" xr:uid="{00000000-0005-0000-0000-00003C000000}"/>
    <cellStyle name="Komma 2 5 2 3 2 2 2 3" xfId="6117" xr:uid="{00000000-0005-0000-0000-00003C000000}"/>
    <cellStyle name="Komma 2 5 2 3 2 2 3" xfId="3021" xr:uid="{00000000-0005-0000-0000-00003C000000}"/>
    <cellStyle name="Komma 2 5 2 3 2 2 3 2" xfId="7149" xr:uid="{00000000-0005-0000-0000-00003C000000}"/>
    <cellStyle name="Komma 2 5 2 3 2 2 4" xfId="5085" xr:uid="{00000000-0005-0000-0000-00003C000000}"/>
    <cellStyle name="Komma 2 5 2 3 2 3" xfId="1473" xr:uid="{00000000-0005-0000-0000-00003C000000}"/>
    <cellStyle name="Komma 2 5 2 3 2 3 2" xfId="3537" xr:uid="{00000000-0005-0000-0000-00003C000000}"/>
    <cellStyle name="Komma 2 5 2 3 2 3 2 2" xfId="7665" xr:uid="{00000000-0005-0000-0000-00003C000000}"/>
    <cellStyle name="Komma 2 5 2 3 2 3 3" xfId="5601" xr:uid="{00000000-0005-0000-0000-00003C000000}"/>
    <cellStyle name="Komma 2 5 2 3 2 4" xfId="2505" xr:uid="{00000000-0005-0000-0000-00003C000000}"/>
    <cellStyle name="Komma 2 5 2 3 2 4 2" xfId="6633" xr:uid="{00000000-0005-0000-0000-00003C000000}"/>
    <cellStyle name="Komma 2 5 2 3 2 5" xfId="4569" xr:uid="{00000000-0005-0000-0000-00003C000000}"/>
    <cellStyle name="Komma 2 5 2 3 3" xfId="699" xr:uid="{00000000-0005-0000-0000-00003C000000}"/>
    <cellStyle name="Komma 2 5 2 3 3 2" xfId="1731" xr:uid="{00000000-0005-0000-0000-00003C000000}"/>
    <cellStyle name="Komma 2 5 2 3 3 2 2" xfId="3795" xr:uid="{00000000-0005-0000-0000-00003C000000}"/>
    <cellStyle name="Komma 2 5 2 3 3 2 2 2" xfId="7923" xr:uid="{00000000-0005-0000-0000-00003C000000}"/>
    <cellStyle name="Komma 2 5 2 3 3 2 3" xfId="5859" xr:uid="{00000000-0005-0000-0000-00003C000000}"/>
    <cellStyle name="Komma 2 5 2 3 3 3" xfId="2763" xr:uid="{00000000-0005-0000-0000-00003C000000}"/>
    <cellStyle name="Komma 2 5 2 3 3 3 2" xfId="6891" xr:uid="{00000000-0005-0000-0000-00003C000000}"/>
    <cellStyle name="Komma 2 5 2 3 3 4" xfId="4827" xr:uid="{00000000-0005-0000-0000-00003C000000}"/>
    <cellStyle name="Komma 2 5 2 3 4" xfId="1215" xr:uid="{00000000-0005-0000-0000-00003C000000}"/>
    <cellStyle name="Komma 2 5 2 3 4 2" xfId="3279" xr:uid="{00000000-0005-0000-0000-00003C000000}"/>
    <cellStyle name="Komma 2 5 2 3 4 2 2" xfId="7407" xr:uid="{00000000-0005-0000-0000-00003C000000}"/>
    <cellStyle name="Komma 2 5 2 3 4 3" xfId="5343" xr:uid="{00000000-0005-0000-0000-00003C000000}"/>
    <cellStyle name="Komma 2 5 2 3 5" xfId="2247" xr:uid="{00000000-0005-0000-0000-00003C000000}"/>
    <cellStyle name="Komma 2 5 2 3 5 2" xfId="6375" xr:uid="{00000000-0005-0000-0000-00003C000000}"/>
    <cellStyle name="Komma 2 5 2 3 6" xfId="4311" xr:uid="{00000000-0005-0000-0000-00003C000000}"/>
    <cellStyle name="Komma 2 5 2 4" xfId="312" xr:uid="{00000000-0005-0000-0000-00003C000000}"/>
    <cellStyle name="Komma 2 5 2 4 2" xfId="828" xr:uid="{00000000-0005-0000-0000-00003C000000}"/>
    <cellStyle name="Komma 2 5 2 4 2 2" xfId="1860" xr:uid="{00000000-0005-0000-0000-00003C000000}"/>
    <cellStyle name="Komma 2 5 2 4 2 2 2" xfId="3924" xr:uid="{00000000-0005-0000-0000-00003C000000}"/>
    <cellStyle name="Komma 2 5 2 4 2 2 2 2" xfId="8052" xr:uid="{00000000-0005-0000-0000-00003C000000}"/>
    <cellStyle name="Komma 2 5 2 4 2 2 3" xfId="5988" xr:uid="{00000000-0005-0000-0000-00003C000000}"/>
    <cellStyle name="Komma 2 5 2 4 2 3" xfId="2892" xr:uid="{00000000-0005-0000-0000-00003C000000}"/>
    <cellStyle name="Komma 2 5 2 4 2 3 2" xfId="7020" xr:uid="{00000000-0005-0000-0000-00003C000000}"/>
    <cellStyle name="Komma 2 5 2 4 2 4" xfId="4956" xr:uid="{00000000-0005-0000-0000-00003C000000}"/>
    <cellStyle name="Komma 2 5 2 4 3" xfId="1344" xr:uid="{00000000-0005-0000-0000-00003C000000}"/>
    <cellStyle name="Komma 2 5 2 4 3 2" xfId="3408" xr:uid="{00000000-0005-0000-0000-00003C000000}"/>
    <cellStyle name="Komma 2 5 2 4 3 2 2" xfId="7536" xr:uid="{00000000-0005-0000-0000-00003C000000}"/>
    <cellStyle name="Komma 2 5 2 4 3 3" xfId="5472" xr:uid="{00000000-0005-0000-0000-00003C000000}"/>
    <cellStyle name="Komma 2 5 2 4 4" xfId="2376" xr:uid="{00000000-0005-0000-0000-00003C000000}"/>
    <cellStyle name="Komma 2 5 2 4 4 2" xfId="6504" xr:uid="{00000000-0005-0000-0000-00003C000000}"/>
    <cellStyle name="Komma 2 5 2 4 5" xfId="4440" xr:uid="{00000000-0005-0000-0000-00003C000000}"/>
    <cellStyle name="Komma 2 5 2 5" xfId="570" xr:uid="{00000000-0005-0000-0000-00003C000000}"/>
    <cellStyle name="Komma 2 5 2 5 2" xfId="1602" xr:uid="{00000000-0005-0000-0000-00003C000000}"/>
    <cellStyle name="Komma 2 5 2 5 2 2" xfId="3666" xr:uid="{00000000-0005-0000-0000-00003C000000}"/>
    <cellStyle name="Komma 2 5 2 5 2 2 2" xfId="7794" xr:uid="{00000000-0005-0000-0000-00003C000000}"/>
    <cellStyle name="Komma 2 5 2 5 2 3" xfId="5730" xr:uid="{00000000-0005-0000-0000-00003C000000}"/>
    <cellStyle name="Komma 2 5 2 5 3" xfId="2634" xr:uid="{00000000-0005-0000-0000-00003C000000}"/>
    <cellStyle name="Komma 2 5 2 5 3 2" xfId="6762" xr:uid="{00000000-0005-0000-0000-00003C000000}"/>
    <cellStyle name="Komma 2 5 2 5 4" xfId="4698" xr:uid="{00000000-0005-0000-0000-00003C000000}"/>
    <cellStyle name="Komma 2 5 2 6" xfId="1086" xr:uid="{00000000-0005-0000-0000-00003C000000}"/>
    <cellStyle name="Komma 2 5 2 6 2" xfId="3150" xr:uid="{00000000-0005-0000-0000-00003C000000}"/>
    <cellStyle name="Komma 2 5 2 6 2 2" xfId="7278" xr:uid="{00000000-0005-0000-0000-00003C000000}"/>
    <cellStyle name="Komma 2 5 2 6 3" xfId="5214" xr:uid="{00000000-0005-0000-0000-00003C000000}"/>
    <cellStyle name="Komma 2 5 2 7" xfId="2118" xr:uid="{00000000-0005-0000-0000-00003C000000}"/>
    <cellStyle name="Komma 2 5 2 7 2" xfId="6246" xr:uid="{00000000-0005-0000-0000-00003C000000}"/>
    <cellStyle name="Komma 2 5 2 8" xfId="4182" xr:uid="{00000000-0005-0000-0000-00003C000000}"/>
    <cellStyle name="Komma 2 5 3" xfId="86" xr:uid="{00000000-0005-0000-0000-00003E000000}"/>
    <cellStyle name="Komma 2 5 3 2" xfId="215" xr:uid="{00000000-0005-0000-0000-00003E000000}"/>
    <cellStyle name="Komma 2 5 3 2 2" xfId="473" xr:uid="{00000000-0005-0000-0000-00003E000000}"/>
    <cellStyle name="Komma 2 5 3 2 2 2" xfId="989" xr:uid="{00000000-0005-0000-0000-00003E000000}"/>
    <cellStyle name="Komma 2 5 3 2 2 2 2" xfId="2021" xr:uid="{00000000-0005-0000-0000-00003E000000}"/>
    <cellStyle name="Komma 2 5 3 2 2 2 2 2" xfId="4085" xr:uid="{00000000-0005-0000-0000-00003E000000}"/>
    <cellStyle name="Komma 2 5 3 2 2 2 2 2 2" xfId="8213" xr:uid="{00000000-0005-0000-0000-00003E000000}"/>
    <cellStyle name="Komma 2 5 3 2 2 2 2 3" xfId="6149" xr:uid="{00000000-0005-0000-0000-00003E000000}"/>
    <cellStyle name="Komma 2 5 3 2 2 2 3" xfId="3053" xr:uid="{00000000-0005-0000-0000-00003E000000}"/>
    <cellStyle name="Komma 2 5 3 2 2 2 3 2" xfId="7181" xr:uid="{00000000-0005-0000-0000-00003E000000}"/>
    <cellStyle name="Komma 2 5 3 2 2 2 4" xfId="5117" xr:uid="{00000000-0005-0000-0000-00003E000000}"/>
    <cellStyle name="Komma 2 5 3 2 2 3" xfId="1505" xr:uid="{00000000-0005-0000-0000-00003E000000}"/>
    <cellStyle name="Komma 2 5 3 2 2 3 2" xfId="3569" xr:uid="{00000000-0005-0000-0000-00003E000000}"/>
    <cellStyle name="Komma 2 5 3 2 2 3 2 2" xfId="7697" xr:uid="{00000000-0005-0000-0000-00003E000000}"/>
    <cellStyle name="Komma 2 5 3 2 2 3 3" xfId="5633" xr:uid="{00000000-0005-0000-0000-00003E000000}"/>
    <cellStyle name="Komma 2 5 3 2 2 4" xfId="2537" xr:uid="{00000000-0005-0000-0000-00003E000000}"/>
    <cellStyle name="Komma 2 5 3 2 2 4 2" xfId="6665" xr:uid="{00000000-0005-0000-0000-00003E000000}"/>
    <cellStyle name="Komma 2 5 3 2 2 5" xfId="4601" xr:uid="{00000000-0005-0000-0000-00003E000000}"/>
    <cellStyle name="Komma 2 5 3 2 3" xfId="731" xr:uid="{00000000-0005-0000-0000-00003E000000}"/>
    <cellStyle name="Komma 2 5 3 2 3 2" xfId="1763" xr:uid="{00000000-0005-0000-0000-00003E000000}"/>
    <cellStyle name="Komma 2 5 3 2 3 2 2" xfId="3827" xr:uid="{00000000-0005-0000-0000-00003E000000}"/>
    <cellStyle name="Komma 2 5 3 2 3 2 2 2" xfId="7955" xr:uid="{00000000-0005-0000-0000-00003E000000}"/>
    <cellStyle name="Komma 2 5 3 2 3 2 3" xfId="5891" xr:uid="{00000000-0005-0000-0000-00003E000000}"/>
    <cellStyle name="Komma 2 5 3 2 3 3" xfId="2795" xr:uid="{00000000-0005-0000-0000-00003E000000}"/>
    <cellStyle name="Komma 2 5 3 2 3 3 2" xfId="6923" xr:uid="{00000000-0005-0000-0000-00003E000000}"/>
    <cellStyle name="Komma 2 5 3 2 3 4" xfId="4859" xr:uid="{00000000-0005-0000-0000-00003E000000}"/>
    <cellStyle name="Komma 2 5 3 2 4" xfId="1247" xr:uid="{00000000-0005-0000-0000-00003E000000}"/>
    <cellStyle name="Komma 2 5 3 2 4 2" xfId="3311" xr:uid="{00000000-0005-0000-0000-00003E000000}"/>
    <cellStyle name="Komma 2 5 3 2 4 2 2" xfId="7439" xr:uid="{00000000-0005-0000-0000-00003E000000}"/>
    <cellStyle name="Komma 2 5 3 2 4 3" xfId="5375" xr:uid="{00000000-0005-0000-0000-00003E000000}"/>
    <cellStyle name="Komma 2 5 3 2 5" xfId="2279" xr:uid="{00000000-0005-0000-0000-00003E000000}"/>
    <cellStyle name="Komma 2 5 3 2 5 2" xfId="6407" xr:uid="{00000000-0005-0000-0000-00003E000000}"/>
    <cellStyle name="Komma 2 5 3 2 6" xfId="4343" xr:uid="{00000000-0005-0000-0000-00003E000000}"/>
    <cellStyle name="Komma 2 5 3 3" xfId="344" xr:uid="{00000000-0005-0000-0000-00003E000000}"/>
    <cellStyle name="Komma 2 5 3 3 2" xfId="860" xr:uid="{00000000-0005-0000-0000-00003E000000}"/>
    <cellStyle name="Komma 2 5 3 3 2 2" xfId="1892" xr:uid="{00000000-0005-0000-0000-00003E000000}"/>
    <cellStyle name="Komma 2 5 3 3 2 2 2" xfId="3956" xr:uid="{00000000-0005-0000-0000-00003E000000}"/>
    <cellStyle name="Komma 2 5 3 3 2 2 2 2" xfId="8084" xr:uid="{00000000-0005-0000-0000-00003E000000}"/>
    <cellStyle name="Komma 2 5 3 3 2 2 3" xfId="6020" xr:uid="{00000000-0005-0000-0000-00003E000000}"/>
    <cellStyle name="Komma 2 5 3 3 2 3" xfId="2924" xr:uid="{00000000-0005-0000-0000-00003E000000}"/>
    <cellStyle name="Komma 2 5 3 3 2 3 2" xfId="7052" xr:uid="{00000000-0005-0000-0000-00003E000000}"/>
    <cellStyle name="Komma 2 5 3 3 2 4" xfId="4988" xr:uid="{00000000-0005-0000-0000-00003E000000}"/>
    <cellStyle name="Komma 2 5 3 3 3" xfId="1376" xr:uid="{00000000-0005-0000-0000-00003E000000}"/>
    <cellStyle name="Komma 2 5 3 3 3 2" xfId="3440" xr:uid="{00000000-0005-0000-0000-00003E000000}"/>
    <cellStyle name="Komma 2 5 3 3 3 2 2" xfId="7568" xr:uid="{00000000-0005-0000-0000-00003E000000}"/>
    <cellStyle name="Komma 2 5 3 3 3 3" xfId="5504" xr:uid="{00000000-0005-0000-0000-00003E000000}"/>
    <cellStyle name="Komma 2 5 3 3 4" xfId="2408" xr:uid="{00000000-0005-0000-0000-00003E000000}"/>
    <cellStyle name="Komma 2 5 3 3 4 2" xfId="6536" xr:uid="{00000000-0005-0000-0000-00003E000000}"/>
    <cellStyle name="Komma 2 5 3 3 5" xfId="4472" xr:uid="{00000000-0005-0000-0000-00003E000000}"/>
    <cellStyle name="Komma 2 5 3 4" xfId="602" xr:uid="{00000000-0005-0000-0000-00003E000000}"/>
    <cellStyle name="Komma 2 5 3 4 2" xfId="1634" xr:uid="{00000000-0005-0000-0000-00003E000000}"/>
    <cellStyle name="Komma 2 5 3 4 2 2" xfId="3698" xr:uid="{00000000-0005-0000-0000-00003E000000}"/>
    <cellStyle name="Komma 2 5 3 4 2 2 2" xfId="7826" xr:uid="{00000000-0005-0000-0000-00003E000000}"/>
    <cellStyle name="Komma 2 5 3 4 2 3" xfId="5762" xr:uid="{00000000-0005-0000-0000-00003E000000}"/>
    <cellStyle name="Komma 2 5 3 4 3" xfId="2666" xr:uid="{00000000-0005-0000-0000-00003E000000}"/>
    <cellStyle name="Komma 2 5 3 4 3 2" xfId="6794" xr:uid="{00000000-0005-0000-0000-00003E000000}"/>
    <cellStyle name="Komma 2 5 3 4 4" xfId="4730" xr:uid="{00000000-0005-0000-0000-00003E000000}"/>
    <cellStyle name="Komma 2 5 3 5" xfId="1118" xr:uid="{00000000-0005-0000-0000-00003E000000}"/>
    <cellStyle name="Komma 2 5 3 5 2" xfId="3182" xr:uid="{00000000-0005-0000-0000-00003E000000}"/>
    <cellStyle name="Komma 2 5 3 5 2 2" xfId="7310" xr:uid="{00000000-0005-0000-0000-00003E000000}"/>
    <cellStyle name="Komma 2 5 3 5 3" xfId="5246" xr:uid="{00000000-0005-0000-0000-00003E000000}"/>
    <cellStyle name="Komma 2 5 3 6" xfId="2150" xr:uid="{00000000-0005-0000-0000-00003E000000}"/>
    <cellStyle name="Komma 2 5 3 6 2" xfId="6278" xr:uid="{00000000-0005-0000-0000-00003E000000}"/>
    <cellStyle name="Komma 2 5 3 7" xfId="4214" xr:uid="{00000000-0005-0000-0000-00003E000000}"/>
    <cellStyle name="Komma 2 5 4" xfId="151" xr:uid="{00000000-0005-0000-0000-00003B000000}"/>
    <cellStyle name="Komma 2 5 4 2" xfId="409" xr:uid="{00000000-0005-0000-0000-00003B000000}"/>
    <cellStyle name="Komma 2 5 4 2 2" xfId="925" xr:uid="{00000000-0005-0000-0000-00003B000000}"/>
    <cellStyle name="Komma 2 5 4 2 2 2" xfId="1957" xr:uid="{00000000-0005-0000-0000-00003B000000}"/>
    <cellStyle name="Komma 2 5 4 2 2 2 2" xfId="4021" xr:uid="{00000000-0005-0000-0000-00003B000000}"/>
    <cellStyle name="Komma 2 5 4 2 2 2 2 2" xfId="8149" xr:uid="{00000000-0005-0000-0000-00003B000000}"/>
    <cellStyle name="Komma 2 5 4 2 2 2 3" xfId="6085" xr:uid="{00000000-0005-0000-0000-00003B000000}"/>
    <cellStyle name="Komma 2 5 4 2 2 3" xfId="2989" xr:uid="{00000000-0005-0000-0000-00003B000000}"/>
    <cellStyle name="Komma 2 5 4 2 2 3 2" xfId="7117" xr:uid="{00000000-0005-0000-0000-00003B000000}"/>
    <cellStyle name="Komma 2 5 4 2 2 4" xfId="5053" xr:uid="{00000000-0005-0000-0000-00003B000000}"/>
    <cellStyle name="Komma 2 5 4 2 3" xfId="1441" xr:uid="{00000000-0005-0000-0000-00003B000000}"/>
    <cellStyle name="Komma 2 5 4 2 3 2" xfId="3505" xr:uid="{00000000-0005-0000-0000-00003B000000}"/>
    <cellStyle name="Komma 2 5 4 2 3 2 2" xfId="7633" xr:uid="{00000000-0005-0000-0000-00003B000000}"/>
    <cellStyle name="Komma 2 5 4 2 3 3" xfId="5569" xr:uid="{00000000-0005-0000-0000-00003B000000}"/>
    <cellStyle name="Komma 2 5 4 2 4" xfId="2473" xr:uid="{00000000-0005-0000-0000-00003B000000}"/>
    <cellStyle name="Komma 2 5 4 2 4 2" xfId="6601" xr:uid="{00000000-0005-0000-0000-00003B000000}"/>
    <cellStyle name="Komma 2 5 4 2 5" xfId="4537" xr:uid="{00000000-0005-0000-0000-00003B000000}"/>
    <cellStyle name="Komma 2 5 4 3" xfId="667" xr:uid="{00000000-0005-0000-0000-00003B000000}"/>
    <cellStyle name="Komma 2 5 4 3 2" xfId="1699" xr:uid="{00000000-0005-0000-0000-00003B000000}"/>
    <cellStyle name="Komma 2 5 4 3 2 2" xfId="3763" xr:uid="{00000000-0005-0000-0000-00003B000000}"/>
    <cellStyle name="Komma 2 5 4 3 2 2 2" xfId="7891" xr:uid="{00000000-0005-0000-0000-00003B000000}"/>
    <cellStyle name="Komma 2 5 4 3 2 3" xfId="5827" xr:uid="{00000000-0005-0000-0000-00003B000000}"/>
    <cellStyle name="Komma 2 5 4 3 3" xfId="2731" xr:uid="{00000000-0005-0000-0000-00003B000000}"/>
    <cellStyle name="Komma 2 5 4 3 3 2" xfId="6859" xr:uid="{00000000-0005-0000-0000-00003B000000}"/>
    <cellStyle name="Komma 2 5 4 3 4" xfId="4795" xr:uid="{00000000-0005-0000-0000-00003B000000}"/>
    <cellStyle name="Komma 2 5 4 4" xfId="1183" xr:uid="{00000000-0005-0000-0000-00003B000000}"/>
    <cellStyle name="Komma 2 5 4 4 2" xfId="3247" xr:uid="{00000000-0005-0000-0000-00003B000000}"/>
    <cellStyle name="Komma 2 5 4 4 2 2" xfId="7375" xr:uid="{00000000-0005-0000-0000-00003B000000}"/>
    <cellStyle name="Komma 2 5 4 4 3" xfId="5311" xr:uid="{00000000-0005-0000-0000-00003B000000}"/>
    <cellStyle name="Komma 2 5 4 5" xfId="2215" xr:uid="{00000000-0005-0000-0000-00003B000000}"/>
    <cellStyle name="Komma 2 5 4 5 2" xfId="6343" xr:uid="{00000000-0005-0000-0000-00003B000000}"/>
    <cellStyle name="Komma 2 5 4 6" xfId="4279" xr:uid="{00000000-0005-0000-0000-00003B000000}"/>
    <cellStyle name="Komma 2 5 5" xfId="280" xr:uid="{00000000-0005-0000-0000-00003B000000}"/>
    <cellStyle name="Komma 2 5 5 2" xfId="796" xr:uid="{00000000-0005-0000-0000-00003B000000}"/>
    <cellStyle name="Komma 2 5 5 2 2" xfId="1828" xr:uid="{00000000-0005-0000-0000-00003B000000}"/>
    <cellStyle name="Komma 2 5 5 2 2 2" xfId="3892" xr:uid="{00000000-0005-0000-0000-00003B000000}"/>
    <cellStyle name="Komma 2 5 5 2 2 2 2" xfId="8020" xr:uid="{00000000-0005-0000-0000-00003B000000}"/>
    <cellStyle name="Komma 2 5 5 2 2 3" xfId="5956" xr:uid="{00000000-0005-0000-0000-00003B000000}"/>
    <cellStyle name="Komma 2 5 5 2 3" xfId="2860" xr:uid="{00000000-0005-0000-0000-00003B000000}"/>
    <cellStyle name="Komma 2 5 5 2 3 2" xfId="6988" xr:uid="{00000000-0005-0000-0000-00003B000000}"/>
    <cellStyle name="Komma 2 5 5 2 4" xfId="4924" xr:uid="{00000000-0005-0000-0000-00003B000000}"/>
    <cellStyle name="Komma 2 5 5 3" xfId="1312" xr:uid="{00000000-0005-0000-0000-00003B000000}"/>
    <cellStyle name="Komma 2 5 5 3 2" xfId="3376" xr:uid="{00000000-0005-0000-0000-00003B000000}"/>
    <cellStyle name="Komma 2 5 5 3 2 2" xfId="7504" xr:uid="{00000000-0005-0000-0000-00003B000000}"/>
    <cellStyle name="Komma 2 5 5 3 3" xfId="5440" xr:uid="{00000000-0005-0000-0000-00003B000000}"/>
    <cellStyle name="Komma 2 5 5 4" xfId="2344" xr:uid="{00000000-0005-0000-0000-00003B000000}"/>
    <cellStyle name="Komma 2 5 5 4 2" xfId="6472" xr:uid="{00000000-0005-0000-0000-00003B000000}"/>
    <cellStyle name="Komma 2 5 5 5" xfId="4408" xr:uid="{00000000-0005-0000-0000-00003B000000}"/>
    <cellStyle name="Komma 2 5 6" xfId="538" xr:uid="{00000000-0005-0000-0000-00003B000000}"/>
    <cellStyle name="Komma 2 5 6 2" xfId="1570" xr:uid="{00000000-0005-0000-0000-00003B000000}"/>
    <cellStyle name="Komma 2 5 6 2 2" xfId="3634" xr:uid="{00000000-0005-0000-0000-00003B000000}"/>
    <cellStyle name="Komma 2 5 6 2 2 2" xfId="7762" xr:uid="{00000000-0005-0000-0000-00003B000000}"/>
    <cellStyle name="Komma 2 5 6 2 3" xfId="5698" xr:uid="{00000000-0005-0000-0000-00003B000000}"/>
    <cellStyle name="Komma 2 5 6 3" xfId="2602" xr:uid="{00000000-0005-0000-0000-00003B000000}"/>
    <cellStyle name="Komma 2 5 6 3 2" xfId="6730" xr:uid="{00000000-0005-0000-0000-00003B000000}"/>
    <cellStyle name="Komma 2 5 6 4" xfId="4666" xr:uid="{00000000-0005-0000-0000-00003B000000}"/>
    <cellStyle name="Komma 2 5 7" xfId="1054" xr:uid="{00000000-0005-0000-0000-00003B000000}"/>
    <cellStyle name="Komma 2 5 7 2" xfId="3118" xr:uid="{00000000-0005-0000-0000-00003B000000}"/>
    <cellStyle name="Komma 2 5 7 2 2" xfId="7246" xr:uid="{00000000-0005-0000-0000-00003B000000}"/>
    <cellStyle name="Komma 2 5 7 3" xfId="5182" xr:uid="{00000000-0005-0000-0000-00003B000000}"/>
    <cellStyle name="Komma 2 5 8" xfId="2086" xr:uid="{00000000-0005-0000-0000-00003B000000}"/>
    <cellStyle name="Komma 2 5 8 2" xfId="6214" xr:uid="{00000000-0005-0000-0000-00003B000000}"/>
    <cellStyle name="Komma 2 5 9" xfId="4150" xr:uid="{00000000-0005-0000-0000-00003B000000}"/>
    <cellStyle name="Komma 2 6" xfId="38" xr:uid="{00000000-0005-0000-0000-00003F000000}"/>
    <cellStyle name="Komma 2 6 2" xfId="102" xr:uid="{00000000-0005-0000-0000-000040000000}"/>
    <cellStyle name="Komma 2 6 2 2" xfId="231" xr:uid="{00000000-0005-0000-0000-000040000000}"/>
    <cellStyle name="Komma 2 6 2 2 2" xfId="489" xr:uid="{00000000-0005-0000-0000-000040000000}"/>
    <cellStyle name="Komma 2 6 2 2 2 2" xfId="1005" xr:uid="{00000000-0005-0000-0000-000040000000}"/>
    <cellStyle name="Komma 2 6 2 2 2 2 2" xfId="2037" xr:uid="{00000000-0005-0000-0000-000040000000}"/>
    <cellStyle name="Komma 2 6 2 2 2 2 2 2" xfId="4101" xr:uid="{00000000-0005-0000-0000-000040000000}"/>
    <cellStyle name="Komma 2 6 2 2 2 2 2 2 2" xfId="8229" xr:uid="{00000000-0005-0000-0000-000040000000}"/>
    <cellStyle name="Komma 2 6 2 2 2 2 2 3" xfId="6165" xr:uid="{00000000-0005-0000-0000-000040000000}"/>
    <cellStyle name="Komma 2 6 2 2 2 2 3" xfId="3069" xr:uid="{00000000-0005-0000-0000-000040000000}"/>
    <cellStyle name="Komma 2 6 2 2 2 2 3 2" xfId="7197" xr:uid="{00000000-0005-0000-0000-000040000000}"/>
    <cellStyle name="Komma 2 6 2 2 2 2 4" xfId="5133" xr:uid="{00000000-0005-0000-0000-000040000000}"/>
    <cellStyle name="Komma 2 6 2 2 2 3" xfId="1521" xr:uid="{00000000-0005-0000-0000-000040000000}"/>
    <cellStyle name="Komma 2 6 2 2 2 3 2" xfId="3585" xr:uid="{00000000-0005-0000-0000-000040000000}"/>
    <cellStyle name="Komma 2 6 2 2 2 3 2 2" xfId="7713" xr:uid="{00000000-0005-0000-0000-000040000000}"/>
    <cellStyle name="Komma 2 6 2 2 2 3 3" xfId="5649" xr:uid="{00000000-0005-0000-0000-000040000000}"/>
    <cellStyle name="Komma 2 6 2 2 2 4" xfId="2553" xr:uid="{00000000-0005-0000-0000-000040000000}"/>
    <cellStyle name="Komma 2 6 2 2 2 4 2" xfId="6681" xr:uid="{00000000-0005-0000-0000-000040000000}"/>
    <cellStyle name="Komma 2 6 2 2 2 5" xfId="4617" xr:uid="{00000000-0005-0000-0000-000040000000}"/>
    <cellStyle name="Komma 2 6 2 2 3" xfId="747" xr:uid="{00000000-0005-0000-0000-000040000000}"/>
    <cellStyle name="Komma 2 6 2 2 3 2" xfId="1779" xr:uid="{00000000-0005-0000-0000-000040000000}"/>
    <cellStyle name="Komma 2 6 2 2 3 2 2" xfId="3843" xr:uid="{00000000-0005-0000-0000-000040000000}"/>
    <cellStyle name="Komma 2 6 2 2 3 2 2 2" xfId="7971" xr:uid="{00000000-0005-0000-0000-000040000000}"/>
    <cellStyle name="Komma 2 6 2 2 3 2 3" xfId="5907" xr:uid="{00000000-0005-0000-0000-000040000000}"/>
    <cellStyle name="Komma 2 6 2 2 3 3" xfId="2811" xr:uid="{00000000-0005-0000-0000-000040000000}"/>
    <cellStyle name="Komma 2 6 2 2 3 3 2" xfId="6939" xr:uid="{00000000-0005-0000-0000-000040000000}"/>
    <cellStyle name="Komma 2 6 2 2 3 4" xfId="4875" xr:uid="{00000000-0005-0000-0000-000040000000}"/>
    <cellStyle name="Komma 2 6 2 2 4" xfId="1263" xr:uid="{00000000-0005-0000-0000-000040000000}"/>
    <cellStyle name="Komma 2 6 2 2 4 2" xfId="3327" xr:uid="{00000000-0005-0000-0000-000040000000}"/>
    <cellStyle name="Komma 2 6 2 2 4 2 2" xfId="7455" xr:uid="{00000000-0005-0000-0000-000040000000}"/>
    <cellStyle name="Komma 2 6 2 2 4 3" xfId="5391" xr:uid="{00000000-0005-0000-0000-000040000000}"/>
    <cellStyle name="Komma 2 6 2 2 5" xfId="2295" xr:uid="{00000000-0005-0000-0000-000040000000}"/>
    <cellStyle name="Komma 2 6 2 2 5 2" xfId="6423" xr:uid="{00000000-0005-0000-0000-000040000000}"/>
    <cellStyle name="Komma 2 6 2 2 6" xfId="4359" xr:uid="{00000000-0005-0000-0000-000040000000}"/>
    <cellStyle name="Komma 2 6 2 3" xfId="360" xr:uid="{00000000-0005-0000-0000-000040000000}"/>
    <cellStyle name="Komma 2 6 2 3 2" xfId="876" xr:uid="{00000000-0005-0000-0000-000040000000}"/>
    <cellStyle name="Komma 2 6 2 3 2 2" xfId="1908" xr:uid="{00000000-0005-0000-0000-000040000000}"/>
    <cellStyle name="Komma 2 6 2 3 2 2 2" xfId="3972" xr:uid="{00000000-0005-0000-0000-000040000000}"/>
    <cellStyle name="Komma 2 6 2 3 2 2 2 2" xfId="8100" xr:uid="{00000000-0005-0000-0000-000040000000}"/>
    <cellStyle name="Komma 2 6 2 3 2 2 3" xfId="6036" xr:uid="{00000000-0005-0000-0000-000040000000}"/>
    <cellStyle name="Komma 2 6 2 3 2 3" xfId="2940" xr:uid="{00000000-0005-0000-0000-000040000000}"/>
    <cellStyle name="Komma 2 6 2 3 2 3 2" xfId="7068" xr:uid="{00000000-0005-0000-0000-000040000000}"/>
    <cellStyle name="Komma 2 6 2 3 2 4" xfId="5004" xr:uid="{00000000-0005-0000-0000-000040000000}"/>
    <cellStyle name="Komma 2 6 2 3 3" xfId="1392" xr:uid="{00000000-0005-0000-0000-000040000000}"/>
    <cellStyle name="Komma 2 6 2 3 3 2" xfId="3456" xr:uid="{00000000-0005-0000-0000-000040000000}"/>
    <cellStyle name="Komma 2 6 2 3 3 2 2" xfId="7584" xr:uid="{00000000-0005-0000-0000-000040000000}"/>
    <cellStyle name="Komma 2 6 2 3 3 3" xfId="5520" xr:uid="{00000000-0005-0000-0000-000040000000}"/>
    <cellStyle name="Komma 2 6 2 3 4" xfId="2424" xr:uid="{00000000-0005-0000-0000-000040000000}"/>
    <cellStyle name="Komma 2 6 2 3 4 2" xfId="6552" xr:uid="{00000000-0005-0000-0000-000040000000}"/>
    <cellStyle name="Komma 2 6 2 3 5" xfId="4488" xr:uid="{00000000-0005-0000-0000-000040000000}"/>
    <cellStyle name="Komma 2 6 2 4" xfId="618" xr:uid="{00000000-0005-0000-0000-000040000000}"/>
    <cellStyle name="Komma 2 6 2 4 2" xfId="1650" xr:uid="{00000000-0005-0000-0000-000040000000}"/>
    <cellStyle name="Komma 2 6 2 4 2 2" xfId="3714" xr:uid="{00000000-0005-0000-0000-000040000000}"/>
    <cellStyle name="Komma 2 6 2 4 2 2 2" xfId="7842" xr:uid="{00000000-0005-0000-0000-000040000000}"/>
    <cellStyle name="Komma 2 6 2 4 2 3" xfId="5778" xr:uid="{00000000-0005-0000-0000-000040000000}"/>
    <cellStyle name="Komma 2 6 2 4 3" xfId="2682" xr:uid="{00000000-0005-0000-0000-000040000000}"/>
    <cellStyle name="Komma 2 6 2 4 3 2" xfId="6810" xr:uid="{00000000-0005-0000-0000-000040000000}"/>
    <cellStyle name="Komma 2 6 2 4 4" xfId="4746" xr:uid="{00000000-0005-0000-0000-000040000000}"/>
    <cellStyle name="Komma 2 6 2 5" xfId="1134" xr:uid="{00000000-0005-0000-0000-000040000000}"/>
    <cellStyle name="Komma 2 6 2 5 2" xfId="3198" xr:uid="{00000000-0005-0000-0000-000040000000}"/>
    <cellStyle name="Komma 2 6 2 5 2 2" xfId="7326" xr:uid="{00000000-0005-0000-0000-000040000000}"/>
    <cellStyle name="Komma 2 6 2 5 3" xfId="5262" xr:uid="{00000000-0005-0000-0000-000040000000}"/>
    <cellStyle name="Komma 2 6 2 6" xfId="2166" xr:uid="{00000000-0005-0000-0000-000040000000}"/>
    <cellStyle name="Komma 2 6 2 6 2" xfId="6294" xr:uid="{00000000-0005-0000-0000-000040000000}"/>
    <cellStyle name="Komma 2 6 2 7" xfId="4230" xr:uid="{00000000-0005-0000-0000-000040000000}"/>
    <cellStyle name="Komma 2 6 3" xfId="167" xr:uid="{00000000-0005-0000-0000-00003F000000}"/>
    <cellStyle name="Komma 2 6 3 2" xfId="425" xr:uid="{00000000-0005-0000-0000-00003F000000}"/>
    <cellStyle name="Komma 2 6 3 2 2" xfId="941" xr:uid="{00000000-0005-0000-0000-00003F000000}"/>
    <cellStyle name="Komma 2 6 3 2 2 2" xfId="1973" xr:uid="{00000000-0005-0000-0000-00003F000000}"/>
    <cellStyle name="Komma 2 6 3 2 2 2 2" xfId="4037" xr:uid="{00000000-0005-0000-0000-00003F000000}"/>
    <cellStyle name="Komma 2 6 3 2 2 2 2 2" xfId="8165" xr:uid="{00000000-0005-0000-0000-00003F000000}"/>
    <cellStyle name="Komma 2 6 3 2 2 2 3" xfId="6101" xr:uid="{00000000-0005-0000-0000-00003F000000}"/>
    <cellStyle name="Komma 2 6 3 2 2 3" xfId="3005" xr:uid="{00000000-0005-0000-0000-00003F000000}"/>
    <cellStyle name="Komma 2 6 3 2 2 3 2" xfId="7133" xr:uid="{00000000-0005-0000-0000-00003F000000}"/>
    <cellStyle name="Komma 2 6 3 2 2 4" xfId="5069" xr:uid="{00000000-0005-0000-0000-00003F000000}"/>
    <cellStyle name="Komma 2 6 3 2 3" xfId="1457" xr:uid="{00000000-0005-0000-0000-00003F000000}"/>
    <cellStyle name="Komma 2 6 3 2 3 2" xfId="3521" xr:uid="{00000000-0005-0000-0000-00003F000000}"/>
    <cellStyle name="Komma 2 6 3 2 3 2 2" xfId="7649" xr:uid="{00000000-0005-0000-0000-00003F000000}"/>
    <cellStyle name="Komma 2 6 3 2 3 3" xfId="5585" xr:uid="{00000000-0005-0000-0000-00003F000000}"/>
    <cellStyle name="Komma 2 6 3 2 4" xfId="2489" xr:uid="{00000000-0005-0000-0000-00003F000000}"/>
    <cellStyle name="Komma 2 6 3 2 4 2" xfId="6617" xr:uid="{00000000-0005-0000-0000-00003F000000}"/>
    <cellStyle name="Komma 2 6 3 2 5" xfId="4553" xr:uid="{00000000-0005-0000-0000-00003F000000}"/>
    <cellStyle name="Komma 2 6 3 3" xfId="683" xr:uid="{00000000-0005-0000-0000-00003F000000}"/>
    <cellStyle name="Komma 2 6 3 3 2" xfId="1715" xr:uid="{00000000-0005-0000-0000-00003F000000}"/>
    <cellStyle name="Komma 2 6 3 3 2 2" xfId="3779" xr:uid="{00000000-0005-0000-0000-00003F000000}"/>
    <cellStyle name="Komma 2 6 3 3 2 2 2" xfId="7907" xr:uid="{00000000-0005-0000-0000-00003F000000}"/>
    <cellStyle name="Komma 2 6 3 3 2 3" xfId="5843" xr:uid="{00000000-0005-0000-0000-00003F000000}"/>
    <cellStyle name="Komma 2 6 3 3 3" xfId="2747" xr:uid="{00000000-0005-0000-0000-00003F000000}"/>
    <cellStyle name="Komma 2 6 3 3 3 2" xfId="6875" xr:uid="{00000000-0005-0000-0000-00003F000000}"/>
    <cellStyle name="Komma 2 6 3 3 4" xfId="4811" xr:uid="{00000000-0005-0000-0000-00003F000000}"/>
    <cellStyle name="Komma 2 6 3 4" xfId="1199" xr:uid="{00000000-0005-0000-0000-00003F000000}"/>
    <cellStyle name="Komma 2 6 3 4 2" xfId="3263" xr:uid="{00000000-0005-0000-0000-00003F000000}"/>
    <cellStyle name="Komma 2 6 3 4 2 2" xfId="7391" xr:uid="{00000000-0005-0000-0000-00003F000000}"/>
    <cellStyle name="Komma 2 6 3 4 3" xfId="5327" xr:uid="{00000000-0005-0000-0000-00003F000000}"/>
    <cellStyle name="Komma 2 6 3 5" xfId="2231" xr:uid="{00000000-0005-0000-0000-00003F000000}"/>
    <cellStyle name="Komma 2 6 3 5 2" xfId="6359" xr:uid="{00000000-0005-0000-0000-00003F000000}"/>
    <cellStyle name="Komma 2 6 3 6" xfId="4295" xr:uid="{00000000-0005-0000-0000-00003F000000}"/>
    <cellStyle name="Komma 2 6 4" xfId="296" xr:uid="{00000000-0005-0000-0000-00003F000000}"/>
    <cellStyle name="Komma 2 6 4 2" xfId="812" xr:uid="{00000000-0005-0000-0000-00003F000000}"/>
    <cellStyle name="Komma 2 6 4 2 2" xfId="1844" xr:uid="{00000000-0005-0000-0000-00003F000000}"/>
    <cellStyle name="Komma 2 6 4 2 2 2" xfId="3908" xr:uid="{00000000-0005-0000-0000-00003F000000}"/>
    <cellStyle name="Komma 2 6 4 2 2 2 2" xfId="8036" xr:uid="{00000000-0005-0000-0000-00003F000000}"/>
    <cellStyle name="Komma 2 6 4 2 2 3" xfId="5972" xr:uid="{00000000-0005-0000-0000-00003F000000}"/>
    <cellStyle name="Komma 2 6 4 2 3" xfId="2876" xr:uid="{00000000-0005-0000-0000-00003F000000}"/>
    <cellStyle name="Komma 2 6 4 2 3 2" xfId="7004" xr:uid="{00000000-0005-0000-0000-00003F000000}"/>
    <cellStyle name="Komma 2 6 4 2 4" xfId="4940" xr:uid="{00000000-0005-0000-0000-00003F000000}"/>
    <cellStyle name="Komma 2 6 4 3" xfId="1328" xr:uid="{00000000-0005-0000-0000-00003F000000}"/>
    <cellStyle name="Komma 2 6 4 3 2" xfId="3392" xr:uid="{00000000-0005-0000-0000-00003F000000}"/>
    <cellStyle name="Komma 2 6 4 3 2 2" xfId="7520" xr:uid="{00000000-0005-0000-0000-00003F000000}"/>
    <cellStyle name="Komma 2 6 4 3 3" xfId="5456" xr:uid="{00000000-0005-0000-0000-00003F000000}"/>
    <cellStyle name="Komma 2 6 4 4" xfId="2360" xr:uid="{00000000-0005-0000-0000-00003F000000}"/>
    <cellStyle name="Komma 2 6 4 4 2" xfId="6488" xr:uid="{00000000-0005-0000-0000-00003F000000}"/>
    <cellStyle name="Komma 2 6 4 5" xfId="4424" xr:uid="{00000000-0005-0000-0000-00003F000000}"/>
    <cellStyle name="Komma 2 6 5" xfId="554" xr:uid="{00000000-0005-0000-0000-00003F000000}"/>
    <cellStyle name="Komma 2 6 5 2" xfId="1586" xr:uid="{00000000-0005-0000-0000-00003F000000}"/>
    <cellStyle name="Komma 2 6 5 2 2" xfId="3650" xr:uid="{00000000-0005-0000-0000-00003F000000}"/>
    <cellStyle name="Komma 2 6 5 2 2 2" xfId="7778" xr:uid="{00000000-0005-0000-0000-00003F000000}"/>
    <cellStyle name="Komma 2 6 5 2 3" xfId="5714" xr:uid="{00000000-0005-0000-0000-00003F000000}"/>
    <cellStyle name="Komma 2 6 5 3" xfId="2618" xr:uid="{00000000-0005-0000-0000-00003F000000}"/>
    <cellStyle name="Komma 2 6 5 3 2" xfId="6746" xr:uid="{00000000-0005-0000-0000-00003F000000}"/>
    <cellStyle name="Komma 2 6 5 4" xfId="4682" xr:uid="{00000000-0005-0000-0000-00003F000000}"/>
    <cellStyle name="Komma 2 6 6" xfId="1070" xr:uid="{00000000-0005-0000-0000-00003F000000}"/>
    <cellStyle name="Komma 2 6 6 2" xfId="3134" xr:uid="{00000000-0005-0000-0000-00003F000000}"/>
    <cellStyle name="Komma 2 6 6 2 2" xfId="7262" xr:uid="{00000000-0005-0000-0000-00003F000000}"/>
    <cellStyle name="Komma 2 6 6 3" xfId="5198" xr:uid="{00000000-0005-0000-0000-00003F000000}"/>
    <cellStyle name="Komma 2 6 7" xfId="2102" xr:uid="{00000000-0005-0000-0000-00003F000000}"/>
    <cellStyle name="Komma 2 6 7 2" xfId="6230" xr:uid="{00000000-0005-0000-0000-00003F000000}"/>
    <cellStyle name="Komma 2 6 8" xfId="4166" xr:uid="{00000000-0005-0000-0000-00003F000000}"/>
    <cellStyle name="Komma 2 7" xfId="70" xr:uid="{00000000-0005-0000-0000-000041000000}"/>
    <cellStyle name="Komma 2 7 2" xfId="199" xr:uid="{00000000-0005-0000-0000-000041000000}"/>
    <cellStyle name="Komma 2 7 2 2" xfId="457" xr:uid="{00000000-0005-0000-0000-000041000000}"/>
    <cellStyle name="Komma 2 7 2 2 2" xfId="973" xr:uid="{00000000-0005-0000-0000-000041000000}"/>
    <cellStyle name="Komma 2 7 2 2 2 2" xfId="2005" xr:uid="{00000000-0005-0000-0000-000041000000}"/>
    <cellStyle name="Komma 2 7 2 2 2 2 2" xfId="4069" xr:uid="{00000000-0005-0000-0000-000041000000}"/>
    <cellStyle name="Komma 2 7 2 2 2 2 2 2" xfId="8197" xr:uid="{00000000-0005-0000-0000-000041000000}"/>
    <cellStyle name="Komma 2 7 2 2 2 2 3" xfId="6133" xr:uid="{00000000-0005-0000-0000-000041000000}"/>
    <cellStyle name="Komma 2 7 2 2 2 3" xfId="3037" xr:uid="{00000000-0005-0000-0000-000041000000}"/>
    <cellStyle name="Komma 2 7 2 2 2 3 2" xfId="7165" xr:uid="{00000000-0005-0000-0000-000041000000}"/>
    <cellStyle name="Komma 2 7 2 2 2 4" xfId="5101" xr:uid="{00000000-0005-0000-0000-000041000000}"/>
    <cellStyle name="Komma 2 7 2 2 3" xfId="1489" xr:uid="{00000000-0005-0000-0000-000041000000}"/>
    <cellStyle name="Komma 2 7 2 2 3 2" xfId="3553" xr:uid="{00000000-0005-0000-0000-000041000000}"/>
    <cellStyle name="Komma 2 7 2 2 3 2 2" xfId="7681" xr:uid="{00000000-0005-0000-0000-000041000000}"/>
    <cellStyle name="Komma 2 7 2 2 3 3" xfId="5617" xr:uid="{00000000-0005-0000-0000-000041000000}"/>
    <cellStyle name="Komma 2 7 2 2 4" xfId="2521" xr:uid="{00000000-0005-0000-0000-000041000000}"/>
    <cellStyle name="Komma 2 7 2 2 4 2" xfId="6649" xr:uid="{00000000-0005-0000-0000-000041000000}"/>
    <cellStyle name="Komma 2 7 2 2 5" xfId="4585" xr:uid="{00000000-0005-0000-0000-000041000000}"/>
    <cellStyle name="Komma 2 7 2 3" xfId="715" xr:uid="{00000000-0005-0000-0000-000041000000}"/>
    <cellStyle name="Komma 2 7 2 3 2" xfId="1747" xr:uid="{00000000-0005-0000-0000-000041000000}"/>
    <cellStyle name="Komma 2 7 2 3 2 2" xfId="3811" xr:uid="{00000000-0005-0000-0000-000041000000}"/>
    <cellStyle name="Komma 2 7 2 3 2 2 2" xfId="7939" xr:uid="{00000000-0005-0000-0000-000041000000}"/>
    <cellStyle name="Komma 2 7 2 3 2 3" xfId="5875" xr:uid="{00000000-0005-0000-0000-000041000000}"/>
    <cellStyle name="Komma 2 7 2 3 3" xfId="2779" xr:uid="{00000000-0005-0000-0000-000041000000}"/>
    <cellStyle name="Komma 2 7 2 3 3 2" xfId="6907" xr:uid="{00000000-0005-0000-0000-000041000000}"/>
    <cellStyle name="Komma 2 7 2 3 4" xfId="4843" xr:uid="{00000000-0005-0000-0000-000041000000}"/>
    <cellStyle name="Komma 2 7 2 4" xfId="1231" xr:uid="{00000000-0005-0000-0000-000041000000}"/>
    <cellStyle name="Komma 2 7 2 4 2" xfId="3295" xr:uid="{00000000-0005-0000-0000-000041000000}"/>
    <cellStyle name="Komma 2 7 2 4 2 2" xfId="7423" xr:uid="{00000000-0005-0000-0000-000041000000}"/>
    <cellStyle name="Komma 2 7 2 4 3" xfId="5359" xr:uid="{00000000-0005-0000-0000-000041000000}"/>
    <cellStyle name="Komma 2 7 2 5" xfId="2263" xr:uid="{00000000-0005-0000-0000-000041000000}"/>
    <cellStyle name="Komma 2 7 2 5 2" xfId="6391" xr:uid="{00000000-0005-0000-0000-000041000000}"/>
    <cellStyle name="Komma 2 7 2 6" xfId="4327" xr:uid="{00000000-0005-0000-0000-000041000000}"/>
    <cellStyle name="Komma 2 7 3" xfId="328" xr:uid="{00000000-0005-0000-0000-000041000000}"/>
    <cellStyle name="Komma 2 7 3 2" xfId="844" xr:uid="{00000000-0005-0000-0000-000041000000}"/>
    <cellStyle name="Komma 2 7 3 2 2" xfId="1876" xr:uid="{00000000-0005-0000-0000-000041000000}"/>
    <cellStyle name="Komma 2 7 3 2 2 2" xfId="3940" xr:uid="{00000000-0005-0000-0000-000041000000}"/>
    <cellStyle name="Komma 2 7 3 2 2 2 2" xfId="8068" xr:uid="{00000000-0005-0000-0000-000041000000}"/>
    <cellStyle name="Komma 2 7 3 2 2 3" xfId="6004" xr:uid="{00000000-0005-0000-0000-000041000000}"/>
    <cellStyle name="Komma 2 7 3 2 3" xfId="2908" xr:uid="{00000000-0005-0000-0000-000041000000}"/>
    <cellStyle name="Komma 2 7 3 2 3 2" xfId="7036" xr:uid="{00000000-0005-0000-0000-000041000000}"/>
    <cellStyle name="Komma 2 7 3 2 4" xfId="4972" xr:uid="{00000000-0005-0000-0000-000041000000}"/>
    <cellStyle name="Komma 2 7 3 3" xfId="1360" xr:uid="{00000000-0005-0000-0000-000041000000}"/>
    <cellStyle name="Komma 2 7 3 3 2" xfId="3424" xr:uid="{00000000-0005-0000-0000-000041000000}"/>
    <cellStyle name="Komma 2 7 3 3 2 2" xfId="7552" xr:uid="{00000000-0005-0000-0000-000041000000}"/>
    <cellStyle name="Komma 2 7 3 3 3" xfId="5488" xr:uid="{00000000-0005-0000-0000-000041000000}"/>
    <cellStyle name="Komma 2 7 3 4" xfId="2392" xr:uid="{00000000-0005-0000-0000-000041000000}"/>
    <cellStyle name="Komma 2 7 3 4 2" xfId="6520" xr:uid="{00000000-0005-0000-0000-000041000000}"/>
    <cellStyle name="Komma 2 7 3 5" xfId="4456" xr:uid="{00000000-0005-0000-0000-000041000000}"/>
    <cellStyle name="Komma 2 7 4" xfId="586" xr:uid="{00000000-0005-0000-0000-000041000000}"/>
    <cellStyle name="Komma 2 7 4 2" xfId="1618" xr:uid="{00000000-0005-0000-0000-000041000000}"/>
    <cellStyle name="Komma 2 7 4 2 2" xfId="3682" xr:uid="{00000000-0005-0000-0000-000041000000}"/>
    <cellStyle name="Komma 2 7 4 2 2 2" xfId="7810" xr:uid="{00000000-0005-0000-0000-000041000000}"/>
    <cellStyle name="Komma 2 7 4 2 3" xfId="5746" xr:uid="{00000000-0005-0000-0000-000041000000}"/>
    <cellStyle name="Komma 2 7 4 3" xfId="2650" xr:uid="{00000000-0005-0000-0000-000041000000}"/>
    <cellStyle name="Komma 2 7 4 3 2" xfId="6778" xr:uid="{00000000-0005-0000-0000-000041000000}"/>
    <cellStyle name="Komma 2 7 4 4" xfId="4714" xr:uid="{00000000-0005-0000-0000-000041000000}"/>
    <cellStyle name="Komma 2 7 5" xfId="1102" xr:uid="{00000000-0005-0000-0000-000041000000}"/>
    <cellStyle name="Komma 2 7 5 2" xfId="3166" xr:uid="{00000000-0005-0000-0000-000041000000}"/>
    <cellStyle name="Komma 2 7 5 2 2" xfId="7294" xr:uid="{00000000-0005-0000-0000-000041000000}"/>
    <cellStyle name="Komma 2 7 5 3" xfId="5230" xr:uid="{00000000-0005-0000-0000-000041000000}"/>
    <cellStyle name="Komma 2 7 6" xfId="2134" xr:uid="{00000000-0005-0000-0000-000041000000}"/>
    <cellStyle name="Komma 2 7 6 2" xfId="6262" xr:uid="{00000000-0005-0000-0000-000041000000}"/>
    <cellStyle name="Komma 2 7 7" xfId="4198" xr:uid="{00000000-0005-0000-0000-000041000000}"/>
    <cellStyle name="Komma 2 8" xfId="136" xr:uid="{00000000-0005-0000-0000-000001000000}"/>
    <cellStyle name="Komma 2 8 2" xfId="394" xr:uid="{00000000-0005-0000-0000-000001000000}"/>
    <cellStyle name="Komma 2 8 2 2" xfId="910" xr:uid="{00000000-0005-0000-0000-000001000000}"/>
    <cellStyle name="Komma 2 8 2 2 2" xfId="1942" xr:uid="{00000000-0005-0000-0000-000001000000}"/>
    <cellStyle name="Komma 2 8 2 2 2 2" xfId="4006" xr:uid="{00000000-0005-0000-0000-000001000000}"/>
    <cellStyle name="Komma 2 8 2 2 2 2 2" xfId="8134" xr:uid="{00000000-0005-0000-0000-000001000000}"/>
    <cellStyle name="Komma 2 8 2 2 2 3" xfId="6070" xr:uid="{00000000-0005-0000-0000-000001000000}"/>
    <cellStyle name="Komma 2 8 2 2 3" xfId="2974" xr:uid="{00000000-0005-0000-0000-000001000000}"/>
    <cellStyle name="Komma 2 8 2 2 3 2" xfId="7102" xr:uid="{00000000-0005-0000-0000-000001000000}"/>
    <cellStyle name="Komma 2 8 2 2 4" xfId="5038" xr:uid="{00000000-0005-0000-0000-000001000000}"/>
    <cellStyle name="Komma 2 8 2 3" xfId="1426" xr:uid="{00000000-0005-0000-0000-000001000000}"/>
    <cellStyle name="Komma 2 8 2 3 2" xfId="3490" xr:uid="{00000000-0005-0000-0000-000001000000}"/>
    <cellStyle name="Komma 2 8 2 3 2 2" xfId="7618" xr:uid="{00000000-0005-0000-0000-000001000000}"/>
    <cellStyle name="Komma 2 8 2 3 3" xfId="5554" xr:uid="{00000000-0005-0000-0000-000001000000}"/>
    <cellStyle name="Komma 2 8 2 4" xfId="2458" xr:uid="{00000000-0005-0000-0000-000001000000}"/>
    <cellStyle name="Komma 2 8 2 4 2" xfId="6586" xr:uid="{00000000-0005-0000-0000-000001000000}"/>
    <cellStyle name="Komma 2 8 2 5" xfId="4522" xr:uid="{00000000-0005-0000-0000-000001000000}"/>
    <cellStyle name="Komma 2 8 3" xfId="652" xr:uid="{00000000-0005-0000-0000-000001000000}"/>
    <cellStyle name="Komma 2 8 3 2" xfId="1684" xr:uid="{00000000-0005-0000-0000-000001000000}"/>
    <cellStyle name="Komma 2 8 3 2 2" xfId="3748" xr:uid="{00000000-0005-0000-0000-000001000000}"/>
    <cellStyle name="Komma 2 8 3 2 2 2" xfId="7876" xr:uid="{00000000-0005-0000-0000-000001000000}"/>
    <cellStyle name="Komma 2 8 3 2 3" xfId="5812" xr:uid="{00000000-0005-0000-0000-000001000000}"/>
    <cellStyle name="Komma 2 8 3 3" xfId="2716" xr:uid="{00000000-0005-0000-0000-000001000000}"/>
    <cellStyle name="Komma 2 8 3 3 2" xfId="6844" xr:uid="{00000000-0005-0000-0000-000001000000}"/>
    <cellStyle name="Komma 2 8 3 4" xfId="4780" xr:uid="{00000000-0005-0000-0000-000001000000}"/>
    <cellStyle name="Komma 2 8 4" xfId="1168" xr:uid="{00000000-0005-0000-0000-000001000000}"/>
    <cellStyle name="Komma 2 8 4 2" xfId="3232" xr:uid="{00000000-0005-0000-0000-000001000000}"/>
    <cellStyle name="Komma 2 8 4 2 2" xfId="7360" xr:uid="{00000000-0005-0000-0000-000001000000}"/>
    <cellStyle name="Komma 2 8 4 3" xfId="5296" xr:uid="{00000000-0005-0000-0000-000001000000}"/>
    <cellStyle name="Komma 2 8 5" xfId="2200" xr:uid="{00000000-0005-0000-0000-000001000000}"/>
    <cellStyle name="Komma 2 8 5 2" xfId="6328" xr:uid="{00000000-0005-0000-0000-000001000000}"/>
    <cellStyle name="Komma 2 8 6" xfId="4264" xr:uid="{00000000-0005-0000-0000-000001000000}"/>
    <cellStyle name="Komma 2 9" xfId="265" xr:uid="{00000000-0005-0000-0000-000001000000}"/>
    <cellStyle name="Komma 2 9 2" xfId="781" xr:uid="{00000000-0005-0000-0000-000001000000}"/>
    <cellStyle name="Komma 2 9 2 2" xfId="1813" xr:uid="{00000000-0005-0000-0000-000001000000}"/>
    <cellStyle name="Komma 2 9 2 2 2" xfId="3877" xr:uid="{00000000-0005-0000-0000-000001000000}"/>
    <cellStyle name="Komma 2 9 2 2 2 2" xfId="8005" xr:uid="{00000000-0005-0000-0000-000001000000}"/>
    <cellStyle name="Komma 2 9 2 2 3" xfId="5941" xr:uid="{00000000-0005-0000-0000-000001000000}"/>
    <cellStyle name="Komma 2 9 2 3" xfId="2845" xr:uid="{00000000-0005-0000-0000-000001000000}"/>
    <cellStyle name="Komma 2 9 2 3 2" xfId="6973" xr:uid="{00000000-0005-0000-0000-000001000000}"/>
    <cellStyle name="Komma 2 9 2 4" xfId="4909" xr:uid="{00000000-0005-0000-0000-000001000000}"/>
    <cellStyle name="Komma 2 9 3" xfId="1297" xr:uid="{00000000-0005-0000-0000-000001000000}"/>
    <cellStyle name="Komma 2 9 3 2" xfId="3361" xr:uid="{00000000-0005-0000-0000-000001000000}"/>
    <cellStyle name="Komma 2 9 3 2 2" xfId="7489" xr:uid="{00000000-0005-0000-0000-000001000000}"/>
    <cellStyle name="Komma 2 9 3 3" xfId="5425" xr:uid="{00000000-0005-0000-0000-000001000000}"/>
    <cellStyle name="Komma 2 9 4" xfId="2329" xr:uid="{00000000-0005-0000-0000-000001000000}"/>
    <cellStyle name="Komma 2 9 4 2" xfId="6457" xr:uid="{00000000-0005-0000-0000-000001000000}"/>
    <cellStyle name="Komma 2 9 5" xfId="4393" xr:uid="{00000000-0005-0000-0000-000001000000}"/>
    <cellStyle name="Komma 3" xfId="5" xr:uid="{00000000-0005-0000-0000-000042000000}"/>
    <cellStyle name="Komma 3 10" xfId="524" xr:uid="{00000000-0005-0000-0000-000042000000}"/>
    <cellStyle name="Komma 3 10 2" xfId="1556" xr:uid="{00000000-0005-0000-0000-000042000000}"/>
    <cellStyle name="Komma 3 10 2 2" xfId="3620" xr:uid="{00000000-0005-0000-0000-000042000000}"/>
    <cellStyle name="Komma 3 10 2 2 2" xfId="7748" xr:uid="{00000000-0005-0000-0000-000042000000}"/>
    <cellStyle name="Komma 3 10 2 3" xfId="5684" xr:uid="{00000000-0005-0000-0000-000042000000}"/>
    <cellStyle name="Komma 3 10 3" xfId="2588" xr:uid="{00000000-0005-0000-0000-000042000000}"/>
    <cellStyle name="Komma 3 10 3 2" xfId="6716" xr:uid="{00000000-0005-0000-0000-000042000000}"/>
    <cellStyle name="Komma 3 10 4" xfId="4652" xr:uid="{00000000-0005-0000-0000-000042000000}"/>
    <cellStyle name="Komma 3 11" xfId="1040" xr:uid="{00000000-0005-0000-0000-000042000000}"/>
    <cellStyle name="Komma 3 11 2" xfId="3104" xr:uid="{00000000-0005-0000-0000-000042000000}"/>
    <cellStyle name="Komma 3 11 2 2" xfId="7232" xr:uid="{00000000-0005-0000-0000-000042000000}"/>
    <cellStyle name="Komma 3 11 3" xfId="5168" xr:uid="{00000000-0005-0000-0000-000042000000}"/>
    <cellStyle name="Komma 3 12" xfId="2072" xr:uid="{00000000-0005-0000-0000-000042000000}"/>
    <cellStyle name="Komma 3 12 2" xfId="6200" xr:uid="{00000000-0005-0000-0000-000042000000}"/>
    <cellStyle name="Komma 3 13" xfId="4136" xr:uid="{00000000-0005-0000-0000-000042000000}"/>
    <cellStyle name="Komma 3 2" xfId="9" xr:uid="{00000000-0005-0000-0000-000043000000}"/>
    <cellStyle name="Komma 3 2 10" xfId="2076" xr:uid="{00000000-0005-0000-0000-000043000000}"/>
    <cellStyle name="Komma 3 2 10 2" xfId="6204" xr:uid="{00000000-0005-0000-0000-000043000000}"/>
    <cellStyle name="Komma 3 2 11" xfId="4140" xr:uid="{00000000-0005-0000-0000-000043000000}"/>
    <cellStyle name="Komma 3 2 2" xfId="17" xr:uid="{00000000-0005-0000-0000-000044000000}"/>
    <cellStyle name="Komma 3 2 2 10" xfId="4148" xr:uid="{00000000-0005-0000-0000-000044000000}"/>
    <cellStyle name="Komma 3 2 2 2" xfId="35" xr:uid="{00000000-0005-0000-0000-000045000000}"/>
    <cellStyle name="Komma 3 2 2 2 2" xfId="67" xr:uid="{00000000-0005-0000-0000-000046000000}"/>
    <cellStyle name="Komma 3 2 2 2 2 2" xfId="131" xr:uid="{00000000-0005-0000-0000-000047000000}"/>
    <cellStyle name="Komma 3 2 2 2 2 2 2" xfId="260" xr:uid="{00000000-0005-0000-0000-000047000000}"/>
    <cellStyle name="Komma 3 2 2 2 2 2 2 2" xfId="518" xr:uid="{00000000-0005-0000-0000-000047000000}"/>
    <cellStyle name="Komma 3 2 2 2 2 2 2 2 2" xfId="1034" xr:uid="{00000000-0005-0000-0000-000047000000}"/>
    <cellStyle name="Komma 3 2 2 2 2 2 2 2 2 2" xfId="2066" xr:uid="{00000000-0005-0000-0000-000047000000}"/>
    <cellStyle name="Komma 3 2 2 2 2 2 2 2 2 2 2" xfId="4130" xr:uid="{00000000-0005-0000-0000-000047000000}"/>
    <cellStyle name="Komma 3 2 2 2 2 2 2 2 2 2 2 2" xfId="8258" xr:uid="{00000000-0005-0000-0000-000047000000}"/>
    <cellStyle name="Komma 3 2 2 2 2 2 2 2 2 2 3" xfId="6194" xr:uid="{00000000-0005-0000-0000-000047000000}"/>
    <cellStyle name="Komma 3 2 2 2 2 2 2 2 2 3" xfId="3098" xr:uid="{00000000-0005-0000-0000-000047000000}"/>
    <cellStyle name="Komma 3 2 2 2 2 2 2 2 2 3 2" xfId="7226" xr:uid="{00000000-0005-0000-0000-000047000000}"/>
    <cellStyle name="Komma 3 2 2 2 2 2 2 2 2 4" xfId="5162" xr:uid="{00000000-0005-0000-0000-000047000000}"/>
    <cellStyle name="Komma 3 2 2 2 2 2 2 2 3" xfId="1550" xr:uid="{00000000-0005-0000-0000-000047000000}"/>
    <cellStyle name="Komma 3 2 2 2 2 2 2 2 3 2" xfId="3614" xr:uid="{00000000-0005-0000-0000-000047000000}"/>
    <cellStyle name="Komma 3 2 2 2 2 2 2 2 3 2 2" xfId="7742" xr:uid="{00000000-0005-0000-0000-000047000000}"/>
    <cellStyle name="Komma 3 2 2 2 2 2 2 2 3 3" xfId="5678" xr:uid="{00000000-0005-0000-0000-000047000000}"/>
    <cellStyle name="Komma 3 2 2 2 2 2 2 2 4" xfId="2582" xr:uid="{00000000-0005-0000-0000-000047000000}"/>
    <cellStyle name="Komma 3 2 2 2 2 2 2 2 4 2" xfId="6710" xr:uid="{00000000-0005-0000-0000-000047000000}"/>
    <cellStyle name="Komma 3 2 2 2 2 2 2 2 5" xfId="4646" xr:uid="{00000000-0005-0000-0000-000047000000}"/>
    <cellStyle name="Komma 3 2 2 2 2 2 2 3" xfId="776" xr:uid="{00000000-0005-0000-0000-000047000000}"/>
    <cellStyle name="Komma 3 2 2 2 2 2 2 3 2" xfId="1808" xr:uid="{00000000-0005-0000-0000-000047000000}"/>
    <cellStyle name="Komma 3 2 2 2 2 2 2 3 2 2" xfId="3872" xr:uid="{00000000-0005-0000-0000-000047000000}"/>
    <cellStyle name="Komma 3 2 2 2 2 2 2 3 2 2 2" xfId="8000" xr:uid="{00000000-0005-0000-0000-000047000000}"/>
    <cellStyle name="Komma 3 2 2 2 2 2 2 3 2 3" xfId="5936" xr:uid="{00000000-0005-0000-0000-000047000000}"/>
    <cellStyle name="Komma 3 2 2 2 2 2 2 3 3" xfId="2840" xr:uid="{00000000-0005-0000-0000-000047000000}"/>
    <cellStyle name="Komma 3 2 2 2 2 2 2 3 3 2" xfId="6968" xr:uid="{00000000-0005-0000-0000-000047000000}"/>
    <cellStyle name="Komma 3 2 2 2 2 2 2 3 4" xfId="4904" xr:uid="{00000000-0005-0000-0000-000047000000}"/>
    <cellStyle name="Komma 3 2 2 2 2 2 2 4" xfId="1292" xr:uid="{00000000-0005-0000-0000-000047000000}"/>
    <cellStyle name="Komma 3 2 2 2 2 2 2 4 2" xfId="3356" xr:uid="{00000000-0005-0000-0000-000047000000}"/>
    <cellStyle name="Komma 3 2 2 2 2 2 2 4 2 2" xfId="7484" xr:uid="{00000000-0005-0000-0000-000047000000}"/>
    <cellStyle name="Komma 3 2 2 2 2 2 2 4 3" xfId="5420" xr:uid="{00000000-0005-0000-0000-000047000000}"/>
    <cellStyle name="Komma 3 2 2 2 2 2 2 5" xfId="2324" xr:uid="{00000000-0005-0000-0000-000047000000}"/>
    <cellStyle name="Komma 3 2 2 2 2 2 2 5 2" xfId="6452" xr:uid="{00000000-0005-0000-0000-000047000000}"/>
    <cellStyle name="Komma 3 2 2 2 2 2 2 6" xfId="4388" xr:uid="{00000000-0005-0000-0000-000047000000}"/>
    <cellStyle name="Komma 3 2 2 2 2 2 3" xfId="389" xr:uid="{00000000-0005-0000-0000-000047000000}"/>
    <cellStyle name="Komma 3 2 2 2 2 2 3 2" xfId="905" xr:uid="{00000000-0005-0000-0000-000047000000}"/>
    <cellStyle name="Komma 3 2 2 2 2 2 3 2 2" xfId="1937" xr:uid="{00000000-0005-0000-0000-000047000000}"/>
    <cellStyle name="Komma 3 2 2 2 2 2 3 2 2 2" xfId="4001" xr:uid="{00000000-0005-0000-0000-000047000000}"/>
    <cellStyle name="Komma 3 2 2 2 2 2 3 2 2 2 2" xfId="8129" xr:uid="{00000000-0005-0000-0000-000047000000}"/>
    <cellStyle name="Komma 3 2 2 2 2 2 3 2 2 3" xfId="6065" xr:uid="{00000000-0005-0000-0000-000047000000}"/>
    <cellStyle name="Komma 3 2 2 2 2 2 3 2 3" xfId="2969" xr:uid="{00000000-0005-0000-0000-000047000000}"/>
    <cellStyle name="Komma 3 2 2 2 2 2 3 2 3 2" xfId="7097" xr:uid="{00000000-0005-0000-0000-000047000000}"/>
    <cellStyle name="Komma 3 2 2 2 2 2 3 2 4" xfId="5033" xr:uid="{00000000-0005-0000-0000-000047000000}"/>
    <cellStyle name="Komma 3 2 2 2 2 2 3 3" xfId="1421" xr:uid="{00000000-0005-0000-0000-000047000000}"/>
    <cellStyle name="Komma 3 2 2 2 2 2 3 3 2" xfId="3485" xr:uid="{00000000-0005-0000-0000-000047000000}"/>
    <cellStyle name="Komma 3 2 2 2 2 2 3 3 2 2" xfId="7613" xr:uid="{00000000-0005-0000-0000-000047000000}"/>
    <cellStyle name="Komma 3 2 2 2 2 2 3 3 3" xfId="5549" xr:uid="{00000000-0005-0000-0000-000047000000}"/>
    <cellStyle name="Komma 3 2 2 2 2 2 3 4" xfId="2453" xr:uid="{00000000-0005-0000-0000-000047000000}"/>
    <cellStyle name="Komma 3 2 2 2 2 2 3 4 2" xfId="6581" xr:uid="{00000000-0005-0000-0000-000047000000}"/>
    <cellStyle name="Komma 3 2 2 2 2 2 3 5" xfId="4517" xr:uid="{00000000-0005-0000-0000-000047000000}"/>
    <cellStyle name="Komma 3 2 2 2 2 2 4" xfId="647" xr:uid="{00000000-0005-0000-0000-000047000000}"/>
    <cellStyle name="Komma 3 2 2 2 2 2 4 2" xfId="1679" xr:uid="{00000000-0005-0000-0000-000047000000}"/>
    <cellStyle name="Komma 3 2 2 2 2 2 4 2 2" xfId="3743" xr:uid="{00000000-0005-0000-0000-000047000000}"/>
    <cellStyle name="Komma 3 2 2 2 2 2 4 2 2 2" xfId="7871" xr:uid="{00000000-0005-0000-0000-000047000000}"/>
    <cellStyle name="Komma 3 2 2 2 2 2 4 2 3" xfId="5807" xr:uid="{00000000-0005-0000-0000-000047000000}"/>
    <cellStyle name="Komma 3 2 2 2 2 2 4 3" xfId="2711" xr:uid="{00000000-0005-0000-0000-000047000000}"/>
    <cellStyle name="Komma 3 2 2 2 2 2 4 3 2" xfId="6839" xr:uid="{00000000-0005-0000-0000-000047000000}"/>
    <cellStyle name="Komma 3 2 2 2 2 2 4 4" xfId="4775" xr:uid="{00000000-0005-0000-0000-000047000000}"/>
    <cellStyle name="Komma 3 2 2 2 2 2 5" xfId="1163" xr:uid="{00000000-0005-0000-0000-000047000000}"/>
    <cellStyle name="Komma 3 2 2 2 2 2 5 2" xfId="3227" xr:uid="{00000000-0005-0000-0000-000047000000}"/>
    <cellStyle name="Komma 3 2 2 2 2 2 5 2 2" xfId="7355" xr:uid="{00000000-0005-0000-0000-000047000000}"/>
    <cellStyle name="Komma 3 2 2 2 2 2 5 3" xfId="5291" xr:uid="{00000000-0005-0000-0000-000047000000}"/>
    <cellStyle name="Komma 3 2 2 2 2 2 6" xfId="2195" xr:uid="{00000000-0005-0000-0000-000047000000}"/>
    <cellStyle name="Komma 3 2 2 2 2 2 6 2" xfId="6323" xr:uid="{00000000-0005-0000-0000-000047000000}"/>
    <cellStyle name="Komma 3 2 2 2 2 2 7" xfId="4259" xr:uid="{00000000-0005-0000-0000-000047000000}"/>
    <cellStyle name="Komma 3 2 2 2 2 3" xfId="196" xr:uid="{00000000-0005-0000-0000-000046000000}"/>
    <cellStyle name="Komma 3 2 2 2 2 3 2" xfId="454" xr:uid="{00000000-0005-0000-0000-000046000000}"/>
    <cellStyle name="Komma 3 2 2 2 2 3 2 2" xfId="970" xr:uid="{00000000-0005-0000-0000-000046000000}"/>
    <cellStyle name="Komma 3 2 2 2 2 3 2 2 2" xfId="2002" xr:uid="{00000000-0005-0000-0000-000046000000}"/>
    <cellStyle name="Komma 3 2 2 2 2 3 2 2 2 2" xfId="4066" xr:uid="{00000000-0005-0000-0000-000046000000}"/>
    <cellStyle name="Komma 3 2 2 2 2 3 2 2 2 2 2" xfId="8194" xr:uid="{00000000-0005-0000-0000-000046000000}"/>
    <cellStyle name="Komma 3 2 2 2 2 3 2 2 2 3" xfId="6130" xr:uid="{00000000-0005-0000-0000-000046000000}"/>
    <cellStyle name="Komma 3 2 2 2 2 3 2 2 3" xfId="3034" xr:uid="{00000000-0005-0000-0000-000046000000}"/>
    <cellStyle name="Komma 3 2 2 2 2 3 2 2 3 2" xfId="7162" xr:uid="{00000000-0005-0000-0000-000046000000}"/>
    <cellStyle name="Komma 3 2 2 2 2 3 2 2 4" xfId="5098" xr:uid="{00000000-0005-0000-0000-000046000000}"/>
    <cellStyle name="Komma 3 2 2 2 2 3 2 3" xfId="1486" xr:uid="{00000000-0005-0000-0000-000046000000}"/>
    <cellStyle name="Komma 3 2 2 2 2 3 2 3 2" xfId="3550" xr:uid="{00000000-0005-0000-0000-000046000000}"/>
    <cellStyle name="Komma 3 2 2 2 2 3 2 3 2 2" xfId="7678" xr:uid="{00000000-0005-0000-0000-000046000000}"/>
    <cellStyle name="Komma 3 2 2 2 2 3 2 3 3" xfId="5614" xr:uid="{00000000-0005-0000-0000-000046000000}"/>
    <cellStyle name="Komma 3 2 2 2 2 3 2 4" xfId="2518" xr:uid="{00000000-0005-0000-0000-000046000000}"/>
    <cellStyle name="Komma 3 2 2 2 2 3 2 4 2" xfId="6646" xr:uid="{00000000-0005-0000-0000-000046000000}"/>
    <cellStyle name="Komma 3 2 2 2 2 3 2 5" xfId="4582" xr:uid="{00000000-0005-0000-0000-000046000000}"/>
    <cellStyle name="Komma 3 2 2 2 2 3 3" xfId="712" xr:uid="{00000000-0005-0000-0000-000046000000}"/>
    <cellStyle name="Komma 3 2 2 2 2 3 3 2" xfId="1744" xr:uid="{00000000-0005-0000-0000-000046000000}"/>
    <cellStyle name="Komma 3 2 2 2 2 3 3 2 2" xfId="3808" xr:uid="{00000000-0005-0000-0000-000046000000}"/>
    <cellStyle name="Komma 3 2 2 2 2 3 3 2 2 2" xfId="7936" xr:uid="{00000000-0005-0000-0000-000046000000}"/>
    <cellStyle name="Komma 3 2 2 2 2 3 3 2 3" xfId="5872" xr:uid="{00000000-0005-0000-0000-000046000000}"/>
    <cellStyle name="Komma 3 2 2 2 2 3 3 3" xfId="2776" xr:uid="{00000000-0005-0000-0000-000046000000}"/>
    <cellStyle name="Komma 3 2 2 2 2 3 3 3 2" xfId="6904" xr:uid="{00000000-0005-0000-0000-000046000000}"/>
    <cellStyle name="Komma 3 2 2 2 2 3 3 4" xfId="4840" xr:uid="{00000000-0005-0000-0000-000046000000}"/>
    <cellStyle name="Komma 3 2 2 2 2 3 4" xfId="1228" xr:uid="{00000000-0005-0000-0000-000046000000}"/>
    <cellStyle name="Komma 3 2 2 2 2 3 4 2" xfId="3292" xr:uid="{00000000-0005-0000-0000-000046000000}"/>
    <cellStyle name="Komma 3 2 2 2 2 3 4 2 2" xfId="7420" xr:uid="{00000000-0005-0000-0000-000046000000}"/>
    <cellStyle name="Komma 3 2 2 2 2 3 4 3" xfId="5356" xr:uid="{00000000-0005-0000-0000-000046000000}"/>
    <cellStyle name="Komma 3 2 2 2 2 3 5" xfId="2260" xr:uid="{00000000-0005-0000-0000-000046000000}"/>
    <cellStyle name="Komma 3 2 2 2 2 3 5 2" xfId="6388" xr:uid="{00000000-0005-0000-0000-000046000000}"/>
    <cellStyle name="Komma 3 2 2 2 2 3 6" xfId="4324" xr:uid="{00000000-0005-0000-0000-000046000000}"/>
    <cellStyle name="Komma 3 2 2 2 2 4" xfId="325" xr:uid="{00000000-0005-0000-0000-000046000000}"/>
    <cellStyle name="Komma 3 2 2 2 2 4 2" xfId="841" xr:uid="{00000000-0005-0000-0000-000046000000}"/>
    <cellStyle name="Komma 3 2 2 2 2 4 2 2" xfId="1873" xr:uid="{00000000-0005-0000-0000-000046000000}"/>
    <cellStyle name="Komma 3 2 2 2 2 4 2 2 2" xfId="3937" xr:uid="{00000000-0005-0000-0000-000046000000}"/>
    <cellStyle name="Komma 3 2 2 2 2 4 2 2 2 2" xfId="8065" xr:uid="{00000000-0005-0000-0000-000046000000}"/>
    <cellStyle name="Komma 3 2 2 2 2 4 2 2 3" xfId="6001" xr:uid="{00000000-0005-0000-0000-000046000000}"/>
    <cellStyle name="Komma 3 2 2 2 2 4 2 3" xfId="2905" xr:uid="{00000000-0005-0000-0000-000046000000}"/>
    <cellStyle name="Komma 3 2 2 2 2 4 2 3 2" xfId="7033" xr:uid="{00000000-0005-0000-0000-000046000000}"/>
    <cellStyle name="Komma 3 2 2 2 2 4 2 4" xfId="4969" xr:uid="{00000000-0005-0000-0000-000046000000}"/>
    <cellStyle name="Komma 3 2 2 2 2 4 3" xfId="1357" xr:uid="{00000000-0005-0000-0000-000046000000}"/>
    <cellStyle name="Komma 3 2 2 2 2 4 3 2" xfId="3421" xr:uid="{00000000-0005-0000-0000-000046000000}"/>
    <cellStyle name="Komma 3 2 2 2 2 4 3 2 2" xfId="7549" xr:uid="{00000000-0005-0000-0000-000046000000}"/>
    <cellStyle name="Komma 3 2 2 2 2 4 3 3" xfId="5485" xr:uid="{00000000-0005-0000-0000-000046000000}"/>
    <cellStyle name="Komma 3 2 2 2 2 4 4" xfId="2389" xr:uid="{00000000-0005-0000-0000-000046000000}"/>
    <cellStyle name="Komma 3 2 2 2 2 4 4 2" xfId="6517" xr:uid="{00000000-0005-0000-0000-000046000000}"/>
    <cellStyle name="Komma 3 2 2 2 2 4 5" xfId="4453" xr:uid="{00000000-0005-0000-0000-000046000000}"/>
    <cellStyle name="Komma 3 2 2 2 2 5" xfId="583" xr:uid="{00000000-0005-0000-0000-000046000000}"/>
    <cellStyle name="Komma 3 2 2 2 2 5 2" xfId="1615" xr:uid="{00000000-0005-0000-0000-000046000000}"/>
    <cellStyle name="Komma 3 2 2 2 2 5 2 2" xfId="3679" xr:uid="{00000000-0005-0000-0000-000046000000}"/>
    <cellStyle name="Komma 3 2 2 2 2 5 2 2 2" xfId="7807" xr:uid="{00000000-0005-0000-0000-000046000000}"/>
    <cellStyle name="Komma 3 2 2 2 2 5 2 3" xfId="5743" xr:uid="{00000000-0005-0000-0000-000046000000}"/>
    <cellStyle name="Komma 3 2 2 2 2 5 3" xfId="2647" xr:uid="{00000000-0005-0000-0000-000046000000}"/>
    <cellStyle name="Komma 3 2 2 2 2 5 3 2" xfId="6775" xr:uid="{00000000-0005-0000-0000-000046000000}"/>
    <cellStyle name="Komma 3 2 2 2 2 5 4" xfId="4711" xr:uid="{00000000-0005-0000-0000-000046000000}"/>
    <cellStyle name="Komma 3 2 2 2 2 6" xfId="1099" xr:uid="{00000000-0005-0000-0000-000046000000}"/>
    <cellStyle name="Komma 3 2 2 2 2 6 2" xfId="3163" xr:uid="{00000000-0005-0000-0000-000046000000}"/>
    <cellStyle name="Komma 3 2 2 2 2 6 2 2" xfId="7291" xr:uid="{00000000-0005-0000-0000-000046000000}"/>
    <cellStyle name="Komma 3 2 2 2 2 6 3" xfId="5227" xr:uid="{00000000-0005-0000-0000-000046000000}"/>
    <cellStyle name="Komma 3 2 2 2 2 7" xfId="2131" xr:uid="{00000000-0005-0000-0000-000046000000}"/>
    <cellStyle name="Komma 3 2 2 2 2 7 2" xfId="6259" xr:uid="{00000000-0005-0000-0000-000046000000}"/>
    <cellStyle name="Komma 3 2 2 2 2 8" xfId="4195" xr:uid="{00000000-0005-0000-0000-000046000000}"/>
    <cellStyle name="Komma 3 2 2 2 3" xfId="99" xr:uid="{00000000-0005-0000-0000-000048000000}"/>
    <cellStyle name="Komma 3 2 2 2 3 2" xfId="228" xr:uid="{00000000-0005-0000-0000-000048000000}"/>
    <cellStyle name="Komma 3 2 2 2 3 2 2" xfId="486" xr:uid="{00000000-0005-0000-0000-000048000000}"/>
    <cellStyle name="Komma 3 2 2 2 3 2 2 2" xfId="1002" xr:uid="{00000000-0005-0000-0000-000048000000}"/>
    <cellStyle name="Komma 3 2 2 2 3 2 2 2 2" xfId="2034" xr:uid="{00000000-0005-0000-0000-000048000000}"/>
    <cellStyle name="Komma 3 2 2 2 3 2 2 2 2 2" xfId="4098" xr:uid="{00000000-0005-0000-0000-000048000000}"/>
    <cellStyle name="Komma 3 2 2 2 3 2 2 2 2 2 2" xfId="8226" xr:uid="{00000000-0005-0000-0000-000048000000}"/>
    <cellStyle name="Komma 3 2 2 2 3 2 2 2 2 3" xfId="6162" xr:uid="{00000000-0005-0000-0000-000048000000}"/>
    <cellStyle name="Komma 3 2 2 2 3 2 2 2 3" xfId="3066" xr:uid="{00000000-0005-0000-0000-000048000000}"/>
    <cellStyle name="Komma 3 2 2 2 3 2 2 2 3 2" xfId="7194" xr:uid="{00000000-0005-0000-0000-000048000000}"/>
    <cellStyle name="Komma 3 2 2 2 3 2 2 2 4" xfId="5130" xr:uid="{00000000-0005-0000-0000-000048000000}"/>
    <cellStyle name="Komma 3 2 2 2 3 2 2 3" xfId="1518" xr:uid="{00000000-0005-0000-0000-000048000000}"/>
    <cellStyle name="Komma 3 2 2 2 3 2 2 3 2" xfId="3582" xr:uid="{00000000-0005-0000-0000-000048000000}"/>
    <cellStyle name="Komma 3 2 2 2 3 2 2 3 2 2" xfId="7710" xr:uid="{00000000-0005-0000-0000-000048000000}"/>
    <cellStyle name="Komma 3 2 2 2 3 2 2 3 3" xfId="5646" xr:uid="{00000000-0005-0000-0000-000048000000}"/>
    <cellStyle name="Komma 3 2 2 2 3 2 2 4" xfId="2550" xr:uid="{00000000-0005-0000-0000-000048000000}"/>
    <cellStyle name="Komma 3 2 2 2 3 2 2 4 2" xfId="6678" xr:uid="{00000000-0005-0000-0000-000048000000}"/>
    <cellStyle name="Komma 3 2 2 2 3 2 2 5" xfId="4614" xr:uid="{00000000-0005-0000-0000-000048000000}"/>
    <cellStyle name="Komma 3 2 2 2 3 2 3" xfId="744" xr:uid="{00000000-0005-0000-0000-000048000000}"/>
    <cellStyle name="Komma 3 2 2 2 3 2 3 2" xfId="1776" xr:uid="{00000000-0005-0000-0000-000048000000}"/>
    <cellStyle name="Komma 3 2 2 2 3 2 3 2 2" xfId="3840" xr:uid="{00000000-0005-0000-0000-000048000000}"/>
    <cellStyle name="Komma 3 2 2 2 3 2 3 2 2 2" xfId="7968" xr:uid="{00000000-0005-0000-0000-000048000000}"/>
    <cellStyle name="Komma 3 2 2 2 3 2 3 2 3" xfId="5904" xr:uid="{00000000-0005-0000-0000-000048000000}"/>
    <cellStyle name="Komma 3 2 2 2 3 2 3 3" xfId="2808" xr:uid="{00000000-0005-0000-0000-000048000000}"/>
    <cellStyle name="Komma 3 2 2 2 3 2 3 3 2" xfId="6936" xr:uid="{00000000-0005-0000-0000-000048000000}"/>
    <cellStyle name="Komma 3 2 2 2 3 2 3 4" xfId="4872" xr:uid="{00000000-0005-0000-0000-000048000000}"/>
    <cellStyle name="Komma 3 2 2 2 3 2 4" xfId="1260" xr:uid="{00000000-0005-0000-0000-000048000000}"/>
    <cellStyle name="Komma 3 2 2 2 3 2 4 2" xfId="3324" xr:uid="{00000000-0005-0000-0000-000048000000}"/>
    <cellStyle name="Komma 3 2 2 2 3 2 4 2 2" xfId="7452" xr:uid="{00000000-0005-0000-0000-000048000000}"/>
    <cellStyle name="Komma 3 2 2 2 3 2 4 3" xfId="5388" xr:uid="{00000000-0005-0000-0000-000048000000}"/>
    <cellStyle name="Komma 3 2 2 2 3 2 5" xfId="2292" xr:uid="{00000000-0005-0000-0000-000048000000}"/>
    <cellStyle name="Komma 3 2 2 2 3 2 5 2" xfId="6420" xr:uid="{00000000-0005-0000-0000-000048000000}"/>
    <cellStyle name="Komma 3 2 2 2 3 2 6" xfId="4356" xr:uid="{00000000-0005-0000-0000-000048000000}"/>
    <cellStyle name="Komma 3 2 2 2 3 3" xfId="357" xr:uid="{00000000-0005-0000-0000-000048000000}"/>
    <cellStyle name="Komma 3 2 2 2 3 3 2" xfId="873" xr:uid="{00000000-0005-0000-0000-000048000000}"/>
    <cellStyle name="Komma 3 2 2 2 3 3 2 2" xfId="1905" xr:uid="{00000000-0005-0000-0000-000048000000}"/>
    <cellStyle name="Komma 3 2 2 2 3 3 2 2 2" xfId="3969" xr:uid="{00000000-0005-0000-0000-000048000000}"/>
    <cellStyle name="Komma 3 2 2 2 3 3 2 2 2 2" xfId="8097" xr:uid="{00000000-0005-0000-0000-000048000000}"/>
    <cellStyle name="Komma 3 2 2 2 3 3 2 2 3" xfId="6033" xr:uid="{00000000-0005-0000-0000-000048000000}"/>
    <cellStyle name="Komma 3 2 2 2 3 3 2 3" xfId="2937" xr:uid="{00000000-0005-0000-0000-000048000000}"/>
    <cellStyle name="Komma 3 2 2 2 3 3 2 3 2" xfId="7065" xr:uid="{00000000-0005-0000-0000-000048000000}"/>
    <cellStyle name="Komma 3 2 2 2 3 3 2 4" xfId="5001" xr:uid="{00000000-0005-0000-0000-000048000000}"/>
    <cellStyle name="Komma 3 2 2 2 3 3 3" xfId="1389" xr:uid="{00000000-0005-0000-0000-000048000000}"/>
    <cellStyle name="Komma 3 2 2 2 3 3 3 2" xfId="3453" xr:uid="{00000000-0005-0000-0000-000048000000}"/>
    <cellStyle name="Komma 3 2 2 2 3 3 3 2 2" xfId="7581" xr:uid="{00000000-0005-0000-0000-000048000000}"/>
    <cellStyle name="Komma 3 2 2 2 3 3 3 3" xfId="5517" xr:uid="{00000000-0005-0000-0000-000048000000}"/>
    <cellStyle name="Komma 3 2 2 2 3 3 4" xfId="2421" xr:uid="{00000000-0005-0000-0000-000048000000}"/>
    <cellStyle name="Komma 3 2 2 2 3 3 4 2" xfId="6549" xr:uid="{00000000-0005-0000-0000-000048000000}"/>
    <cellStyle name="Komma 3 2 2 2 3 3 5" xfId="4485" xr:uid="{00000000-0005-0000-0000-000048000000}"/>
    <cellStyle name="Komma 3 2 2 2 3 4" xfId="615" xr:uid="{00000000-0005-0000-0000-000048000000}"/>
    <cellStyle name="Komma 3 2 2 2 3 4 2" xfId="1647" xr:uid="{00000000-0005-0000-0000-000048000000}"/>
    <cellStyle name="Komma 3 2 2 2 3 4 2 2" xfId="3711" xr:uid="{00000000-0005-0000-0000-000048000000}"/>
    <cellStyle name="Komma 3 2 2 2 3 4 2 2 2" xfId="7839" xr:uid="{00000000-0005-0000-0000-000048000000}"/>
    <cellStyle name="Komma 3 2 2 2 3 4 2 3" xfId="5775" xr:uid="{00000000-0005-0000-0000-000048000000}"/>
    <cellStyle name="Komma 3 2 2 2 3 4 3" xfId="2679" xr:uid="{00000000-0005-0000-0000-000048000000}"/>
    <cellStyle name="Komma 3 2 2 2 3 4 3 2" xfId="6807" xr:uid="{00000000-0005-0000-0000-000048000000}"/>
    <cellStyle name="Komma 3 2 2 2 3 4 4" xfId="4743" xr:uid="{00000000-0005-0000-0000-000048000000}"/>
    <cellStyle name="Komma 3 2 2 2 3 5" xfId="1131" xr:uid="{00000000-0005-0000-0000-000048000000}"/>
    <cellStyle name="Komma 3 2 2 2 3 5 2" xfId="3195" xr:uid="{00000000-0005-0000-0000-000048000000}"/>
    <cellStyle name="Komma 3 2 2 2 3 5 2 2" xfId="7323" xr:uid="{00000000-0005-0000-0000-000048000000}"/>
    <cellStyle name="Komma 3 2 2 2 3 5 3" xfId="5259" xr:uid="{00000000-0005-0000-0000-000048000000}"/>
    <cellStyle name="Komma 3 2 2 2 3 6" xfId="2163" xr:uid="{00000000-0005-0000-0000-000048000000}"/>
    <cellStyle name="Komma 3 2 2 2 3 6 2" xfId="6291" xr:uid="{00000000-0005-0000-0000-000048000000}"/>
    <cellStyle name="Komma 3 2 2 2 3 7" xfId="4227" xr:uid="{00000000-0005-0000-0000-000048000000}"/>
    <cellStyle name="Komma 3 2 2 2 4" xfId="164" xr:uid="{00000000-0005-0000-0000-000045000000}"/>
    <cellStyle name="Komma 3 2 2 2 4 2" xfId="422" xr:uid="{00000000-0005-0000-0000-000045000000}"/>
    <cellStyle name="Komma 3 2 2 2 4 2 2" xfId="938" xr:uid="{00000000-0005-0000-0000-000045000000}"/>
    <cellStyle name="Komma 3 2 2 2 4 2 2 2" xfId="1970" xr:uid="{00000000-0005-0000-0000-000045000000}"/>
    <cellStyle name="Komma 3 2 2 2 4 2 2 2 2" xfId="4034" xr:uid="{00000000-0005-0000-0000-000045000000}"/>
    <cellStyle name="Komma 3 2 2 2 4 2 2 2 2 2" xfId="8162" xr:uid="{00000000-0005-0000-0000-000045000000}"/>
    <cellStyle name="Komma 3 2 2 2 4 2 2 2 3" xfId="6098" xr:uid="{00000000-0005-0000-0000-000045000000}"/>
    <cellStyle name="Komma 3 2 2 2 4 2 2 3" xfId="3002" xr:uid="{00000000-0005-0000-0000-000045000000}"/>
    <cellStyle name="Komma 3 2 2 2 4 2 2 3 2" xfId="7130" xr:uid="{00000000-0005-0000-0000-000045000000}"/>
    <cellStyle name="Komma 3 2 2 2 4 2 2 4" xfId="5066" xr:uid="{00000000-0005-0000-0000-000045000000}"/>
    <cellStyle name="Komma 3 2 2 2 4 2 3" xfId="1454" xr:uid="{00000000-0005-0000-0000-000045000000}"/>
    <cellStyle name="Komma 3 2 2 2 4 2 3 2" xfId="3518" xr:uid="{00000000-0005-0000-0000-000045000000}"/>
    <cellStyle name="Komma 3 2 2 2 4 2 3 2 2" xfId="7646" xr:uid="{00000000-0005-0000-0000-000045000000}"/>
    <cellStyle name="Komma 3 2 2 2 4 2 3 3" xfId="5582" xr:uid="{00000000-0005-0000-0000-000045000000}"/>
    <cellStyle name="Komma 3 2 2 2 4 2 4" xfId="2486" xr:uid="{00000000-0005-0000-0000-000045000000}"/>
    <cellStyle name="Komma 3 2 2 2 4 2 4 2" xfId="6614" xr:uid="{00000000-0005-0000-0000-000045000000}"/>
    <cellStyle name="Komma 3 2 2 2 4 2 5" xfId="4550" xr:uid="{00000000-0005-0000-0000-000045000000}"/>
    <cellStyle name="Komma 3 2 2 2 4 3" xfId="680" xr:uid="{00000000-0005-0000-0000-000045000000}"/>
    <cellStyle name="Komma 3 2 2 2 4 3 2" xfId="1712" xr:uid="{00000000-0005-0000-0000-000045000000}"/>
    <cellStyle name="Komma 3 2 2 2 4 3 2 2" xfId="3776" xr:uid="{00000000-0005-0000-0000-000045000000}"/>
    <cellStyle name="Komma 3 2 2 2 4 3 2 2 2" xfId="7904" xr:uid="{00000000-0005-0000-0000-000045000000}"/>
    <cellStyle name="Komma 3 2 2 2 4 3 2 3" xfId="5840" xr:uid="{00000000-0005-0000-0000-000045000000}"/>
    <cellStyle name="Komma 3 2 2 2 4 3 3" xfId="2744" xr:uid="{00000000-0005-0000-0000-000045000000}"/>
    <cellStyle name="Komma 3 2 2 2 4 3 3 2" xfId="6872" xr:uid="{00000000-0005-0000-0000-000045000000}"/>
    <cellStyle name="Komma 3 2 2 2 4 3 4" xfId="4808" xr:uid="{00000000-0005-0000-0000-000045000000}"/>
    <cellStyle name="Komma 3 2 2 2 4 4" xfId="1196" xr:uid="{00000000-0005-0000-0000-000045000000}"/>
    <cellStyle name="Komma 3 2 2 2 4 4 2" xfId="3260" xr:uid="{00000000-0005-0000-0000-000045000000}"/>
    <cellStyle name="Komma 3 2 2 2 4 4 2 2" xfId="7388" xr:uid="{00000000-0005-0000-0000-000045000000}"/>
    <cellStyle name="Komma 3 2 2 2 4 4 3" xfId="5324" xr:uid="{00000000-0005-0000-0000-000045000000}"/>
    <cellStyle name="Komma 3 2 2 2 4 5" xfId="2228" xr:uid="{00000000-0005-0000-0000-000045000000}"/>
    <cellStyle name="Komma 3 2 2 2 4 5 2" xfId="6356" xr:uid="{00000000-0005-0000-0000-000045000000}"/>
    <cellStyle name="Komma 3 2 2 2 4 6" xfId="4292" xr:uid="{00000000-0005-0000-0000-000045000000}"/>
    <cellStyle name="Komma 3 2 2 2 5" xfId="293" xr:uid="{00000000-0005-0000-0000-000045000000}"/>
    <cellStyle name="Komma 3 2 2 2 5 2" xfId="809" xr:uid="{00000000-0005-0000-0000-000045000000}"/>
    <cellStyle name="Komma 3 2 2 2 5 2 2" xfId="1841" xr:uid="{00000000-0005-0000-0000-000045000000}"/>
    <cellStyle name="Komma 3 2 2 2 5 2 2 2" xfId="3905" xr:uid="{00000000-0005-0000-0000-000045000000}"/>
    <cellStyle name="Komma 3 2 2 2 5 2 2 2 2" xfId="8033" xr:uid="{00000000-0005-0000-0000-000045000000}"/>
    <cellStyle name="Komma 3 2 2 2 5 2 2 3" xfId="5969" xr:uid="{00000000-0005-0000-0000-000045000000}"/>
    <cellStyle name="Komma 3 2 2 2 5 2 3" xfId="2873" xr:uid="{00000000-0005-0000-0000-000045000000}"/>
    <cellStyle name="Komma 3 2 2 2 5 2 3 2" xfId="7001" xr:uid="{00000000-0005-0000-0000-000045000000}"/>
    <cellStyle name="Komma 3 2 2 2 5 2 4" xfId="4937" xr:uid="{00000000-0005-0000-0000-000045000000}"/>
    <cellStyle name="Komma 3 2 2 2 5 3" xfId="1325" xr:uid="{00000000-0005-0000-0000-000045000000}"/>
    <cellStyle name="Komma 3 2 2 2 5 3 2" xfId="3389" xr:uid="{00000000-0005-0000-0000-000045000000}"/>
    <cellStyle name="Komma 3 2 2 2 5 3 2 2" xfId="7517" xr:uid="{00000000-0005-0000-0000-000045000000}"/>
    <cellStyle name="Komma 3 2 2 2 5 3 3" xfId="5453" xr:uid="{00000000-0005-0000-0000-000045000000}"/>
    <cellStyle name="Komma 3 2 2 2 5 4" xfId="2357" xr:uid="{00000000-0005-0000-0000-000045000000}"/>
    <cellStyle name="Komma 3 2 2 2 5 4 2" xfId="6485" xr:uid="{00000000-0005-0000-0000-000045000000}"/>
    <cellStyle name="Komma 3 2 2 2 5 5" xfId="4421" xr:uid="{00000000-0005-0000-0000-000045000000}"/>
    <cellStyle name="Komma 3 2 2 2 6" xfId="551" xr:uid="{00000000-0005-0000-0000-000045000000}"/>
    <cellStyle name="Komma 3 2 2 2 6 2" xfId="1583" xr:uid="{00000000-0005-0000-0000-000045000000}"/>
    <cellStyle name="Komma 3 2 2 2 6 2 2" xfId="3647" xr:uid="{00000000-0005-0000-0000-000045000000}"/>
    <cellStyle name="Komma 3 2 2 2 6 2 2 2" xfId="7775" xr:uid="{00000000-0005-0000-0000-000045000000}"/>
    <cellStyle name="Komma 3 2 2 2 6 2 3" xfId="5711" xr:uid="{00000000-0005-0000-0000-000045000000}"/>
    <cellStyle name="Komma 3 2 2 2 6 3" xfId="2615" xr:uid="{00000000-0005-0000-0000-000045000000}"/>
    <cellStyle name="Komma 3 2 2 2 6 3 2" xfId="6743" xr:uid="{00000000-0005-0000-0000-000045000000}"/>
    <cellStyle name="Komma 3 2 2 2 6 4" xfId="4679" xr:uid="{00000000-0005-0000-0000-000045000000}"/>
    <cellStyle name="Komma 3 2 2 2 7" xfId="1067" xr:uid="{00000000-0005-0000-0000-000045000000}"/>
    <cellStyle name="Komma 3 2 2 2 7 2" xfId="3131" xr:uid="{00000000-0005-0000-0000-000045000000}"/>
    <cellStyle name="Komma 3 2 2 2 7 2 2" xfId="7259" xr:uid="{00000000-0005-0000-0000-000045000000}"/>
    <cellStyle name="Komma 3 2 2 2 7 3" xfId="5195" xr:uid="{00000000-0005-0000-0000-000045000000}"/>
    <cellStyle name="Komma 3 2 2 2 8" xfId="2099" xr:uid="{00000000-0005-0000-0000-000045000000}"/>
    <cellStyle name="Komma 3 2 2 2 8 2" xfId="6227" xr:uid="{00000000-0005-0000-0000-000045000000}"/>
    <cellStyle name="Komma 3 2 2 2 9" xfId="4163" xr:uid="{00000000-0005-0000-0000-000045000000}"/>
    <cellStyle name="Komma 3 2 2 3" xfId="51" xr:uid="{00000000-0005-0000-0000-000049000000}"/>
    <cellStyle name="Komma 3 2 2 3 2" xfId="115" xr:uid="{00000000-0005-0000-0000-00004A000000}"/>
    <cellStyle name="Komma 3 2 2 3 2 2" xfId="244" xr:uid="{00000000-0005-0000-0000-00004A000000}"/>
    <cellStyle name="Komma 3 2 2 3 2 2 2" xfId="502" xr:uid="{00000000-0005-0000-0000-00004A000000}"/>
    <cellStyle name="Komma 3 2 2 3 2 2 2 2" xfId="1018" xr:uid="{00000000-0005-0000-0000-00004A000000}"/>
    <cellStyle name="Komma 3 2 2 3 2 2 2 2 2" xfId="2050" xr:uid="{00000000-0005-0000-0000-00004A000000}"/>
    <cellStyle name="Komma 3 2 2 3 2 2 2 2 2 2" xfId="4114" xr:uid="{00000000-0005-0000-0000-00004A000000}"/>
    <cellStyle name="Komma 3 2 2 3 2 2 2 2 2 2 2" xfId="8242" xr:uid="{00000000-0005-0000-0000-00004A000000}"/>
    <cellStyle name="Komma 3 2 2 3 2 2 2 2 2 3" xfId="6178" xr:uid="{00000000-0005-0000-0000-00004A000000}"/>
    <cellStyle name="Komma 3 2 2 3 2 2 2 2 3" xfId="3082" xr:uid="{00000000-0005-0000-0000-00004A000000}"/>
    <cellStyle name="Komma 3 2 2 3 2 2 2 2 3 2" xfId="7210" xr:uid="{00000000-0005-0000-0000-00004A000000}"/>
    <cellStyle name="Komma 3 2 2 3 2 2 2 2 4" xfId="5146" xr:uid="{00000000-0005-0000-0000-00004A000000}"/>
    <cellStyle name="Komma 3 2 2 3 2 2 2 3" xfId="1534" xr:uid="{00000000-0005-0000-0000-00004A000000}"/>
    <cellStyle name="Komma 3 2 2 3 2 2 2 3 2" xfId="3598" xr:uid="{00000000-0005-0000-0000-00004A000000}"/>
    <cellStyle name="Komma 3 2 2 3 2 2 2 3 2 2" xfId="7726" xr:uid="{00000000-0005-0000-0000-00004A000000}"/>
    <cellStyle name="Komma 3 2 2 3 2 2 2 3 3" xfId="5662" xr:uid="{00000000-0005-0000-0000-00004A000000}"/>
    <cellStyle name="Komma 3 2 2 3 2 2 2 4" xfId="2566" xr:uid="{00000000-0005-0000-0000-00004A000000}"/>
    <cellStyle name="Komma 3 2 2 3 2 2 2 4 2" xfId="6694" xr:uid="{00000000-0005-0000-0000-00004A000000}"/>
    <cellStyle name="Komma 3 2 2 3 2 2 2 5" xfId="4630" xr:uid="{00000000-0005-0000-0000-00004A000000}"/>
    <cellStyle name="Komma 3 2 2 3 2 2 3" xfId="760" xr:uid="{00000000-0005-0000-0000-00004A000000}"/>
    <cellStyle name="Komma 3 2 2 3 2 2 3 2" xfId="1792" xr:uid="{00000000-0005-0000-0000-00004A000000}"/>
    <cellStyle name="Komma 3 2 2 3 2 2 3 2 2" xfId="3856" xr:uid="{00000000-0005-0000-0000-00004A000000}"/>
    <cellStyle name="Komma 3 2 2 3 2 2 3 2 2 2" xfId="7984" xr:uid="{00000000-0005-0000-0000-00004A000000}"/>
    <cellStyle name="Komma 3 2 2 3 2 2 3 2 3" xfId="5920" xr:uid="{00000000-0005-0000-0000-00004A000000}"/>
    <cellStyle name="Komma 3 2 2 3 2 2 3 3" xfId="2824" xr:uid="{00000000-0005-0000-0000-00004A000000}"/>
    <cellStyle name="Komma 3 2 2 3 2 2 3 3 2" xfId="6952" xr:uid="{00000000-0005-0000-0000-00004A000000}"/>
    <cellStyle name="Komma 3 2 2 3 2 2 3 4" xfId="4888" xr:uid="{00000000-0005-0000-0000-00004A000000}"/>
    <cellStyle name="Komma 3 2 2 3 2 2 4" xfId="1276" xr:uid="{00000000-0005-0000-0000-00004A000000}"/>
    <cellStyle name="Komma 3 2 2 3 2 2 4 2" xfId="3340" xr:uid="{00000000-0005-0000-0000-00004A000000}"/>
    <cellStyle name="Komma 3 2 2 3 2 2 4 2 2" xfId="7468" xr:uid="{00000000-0005-0000-0000-00004A000000}"/>
    <cellStyle name="Komma 3 2 2 3 2 2 4 3" xfId="5404" xr:uid="{00000000-0005-0000-0000-00004A000000}"/>
    <cellStyle name="Komma 3 2 2 3 2 2 5" xfId="2308" xr:uid="{00000000-0005-0000-0000-00004A000000}"/>
    <cellStyle name="Komma 3 2 2 3 2 2 5 2" xfId="6436" xr:uid="{00000000-0005-0000-0000-00004A000000}"/>
    <cellStyle name="Komma 3 2 2 3 2 2 6" xfId="4372" xr:uid="{00000000-0005-0000-0000-00004A000000}"/>
    <cellStyle name="Komma 3 2 2 3 2 3" xfId="373" xr:uid="{00000000-0005-0000-0000-00004A000000}"/>
    <cellStyle name="Komma 3 2 2 3 2 3 2" xfId="889" xr:uid="{00000000-0005-0000-0000-00004A000000}"/>
    <cellStyle name="Komma 3 2 2 3 2 3 2 2" xfId="1921" xr:uid="{00000000-0005-0000-0000-00004A000000}"/>
    <cellStyle name="Komma 3 2 2 3 2 3 2 2 2" xfId="3985" xr:uid="{00000000-0005-0000-0000-00004A000000}"/>
    <cellStyle name="Komma 3 2 2 3 2 3 2 2 2 2" xfId="8113" xr:uid="{00000000-0005-0000-0000-00004A000000}"/>
    <cellStyle name="Komma 3 2 2 3 2 3 2 2 3" xfId="6049" xr:uid="{00000000-0005-0000-0000-00004A000000}"/>
    <cellStyle name="Komma 3 2 2 3 2 3 2 3" xfId="2953" xr:uid="{00000000-0005-0000-0000-00004A000000}"/>
    <cellStyle name="Komma 3 2 2 3 2 3 2 3 2" xfId="7081" xr:uid="{00000000-0005-0000-0000-00004A000000}"/>
    <cellStyle name="Komma 3 2 2 3 2 3 2 4" xfId="5017" xr:uid="{00000000-0005-0000-0000-00004A000000}"/>
    <cellStyle name="Komma 3 2 2 3 2 3 3" xfId="1405" xr:uid="{00000000-0005-0000-0000-00004A000000}"/>
    <cellStyle name="Komma 3 2 2 3 2 3 3 2" xfId="3469" xr:uid="{00000000-0005-0000-0000-00004A000000}"/>
    <cellStyle name="Komma 3 2 2 3 2 3 3 2 2" xfId="7597" xr:uid="{00000000-0005-0000-0000-00004A000000}"/>
    <cellStyle name="Komma 3 2 2 3 2 3 3 3" xfId="5533" xr:uid="{00000000-0005-0000-0000-00004A000000}"/>
    <cellStyle name="Komma 3 2 2 3 2 3 4" xfId="2437" xr:uid="{00000000-0005-0000-0000-00004A000000}"/>
    <cellStyle name="Komma 3 2 2 3 2 3 4 2" xfId="6565" xr:uid="{00000000-0005-0000-0000-00004A000000}"/>
    <cellStyle name="Komma 3 2 2 3 2 3 5" xfId="4501" xr:uid="{00000000-0005-0000-0000-00004A000000}"/>
    <cellStyle name="Komma 3 2 2 3 2 4" xfId="631" xr:uid="{00000000-0005-0000-0000-00004A000000}"/>
    <cellStyle name="Komma 3 2 2 3 2 4 2" xfId="1663" xr:uid="{00000000-0005-0000-0000-00004A000000}"/>
    <cellStyle name="Komma 3 2 2 3 2 4 2 2" xfId="3727" xr:uid="{00000000-0005-0000-0000-00004A000000}"/>
    <cellStyle name="Komma 3 2 2 3 2 4 2 2 2" xfId="7855" xr:uid="{00000000-0005-0000-0000-00004A000000}"/>
    <cellStyle name="Komma 3 2 2 3 2 4 2 3" xfId="5791" xr:uid="{00000000-0005-0000-0000-00004A000000}"/>
    <cellStyle name="Komma 3 2 2 3 2 4 3" xfId="2695" xr:uid="{00000000-0005-0000-0000-00004A000000}"/>
    <cellStyle name="Komma 3 2 2 3 2 4 3 2" xfId="6823" xr:uid="{00000000-0005-0000-0000-00004A000000}"/>
    <cellStyle name="Komma 3 2 2 3 2 4 4" xfId="4759" xr:uid="{00000000-0005-0000-0000-00004A000000}"/>
    <cellStyle name="Komma 3 2 2 3 2 5" xfId="1147" xr:uid="{00000000-0005-0000-0000-00004A000000}"/>
    <cellStyle name="Komma 3 2 2 3 2 5 2" xfId="3211" xr:uid="{00000000-0005-0000-0000-00004A000000}"/>
    <cellStyle name="Komma 3 2 2 3 2 5 2 2" xfId="7339" xr:uid="{00000000-0005-0000-0000-00004A000000}"/>
    <cellStyle name="Komma 3 2 2 3 2 5 3" xfId="5275" xr:uid="{00000000-0005-0000-0000-00004A000000}"/>
    <cellStyle name="Komma 3 2 2 3 2 6" xfId="2179" xr:uid="{00000000-0005-0000-0000-00004A000000}"/>
    <cellStyle name="Komma 3 2 2 3 2 6 2" xfId="6307" xr:uid="{00000000-0005-0000-0000-00004A000000}"/>
    <cellStyle name="Komma 3 2 2 3 2 7" xfId="4243" xr:uid="{00000000-0005-0000-0000-00004A000000}"/>
    <cellStyle name="Komma 3 2 2 3 3" xfId="180" xr:uid="{00000000-0005-0000-0000-000049000000}"/>
    <cellStyle name="Komma 3 2 2 3 3 2" xfId="438" xr:uid="{00000000-0005-0000-0000-000049000000}"/>
    <cellStyle name="Komma 3 2 2 3 3 2 2" xfId="954" xr:uid="{00000000-0005-0000-0000-000049000000}"/>
    <cellStyle name="Komma 3 2 2 3 3 2 2 2" xfId="1986" xr:uid="{00000000-0005-0000-0000-000049000000}"/>
    <cellStyle name="Komma 3 2 2 3 3 2 2 2 2" xfId="4050" xr:uid="{00000000-0005-0000-0000-000049000000}"/>
    <cellStyle name="Komma 3 2 2 3 3 2 2 2 2 2" xfId="8178" xr:uid="{00000000-0005-0000-0000-000049000000}"/>
    <cellStyle name="Komma 3 2 2 3 3 2 2 2 3" xfId="6114" xr:uid="{00000000-0005-0000-0000-000049000000}"/>
    <cellStyle name="Komma 3 2 2 3 3 2 2 3" xfId="3018" xr:uid="{00000000-0005-0000-0000-000049000000}"/>
    <cellStyle name="Komma 3 2 2 3 3 2 2 3 2" xfId="7146" xr:uid="{00000000-0005-0000-0000-000049000000}"/>
    <cellStyle name="Komma 3 2 2 3 3 2 2 4" xfId="5082" xr:uid="{00000000-0005-0000-0000-000049000000}"/>
    <cellStyle name="Komma 3 2 2 3 3 2 3" xfId="1470" xr:uid="{00000000-0005-0000-0000-000049000000}"/>
    <cellStyle name="Komma 3 2 2 3 3 2 3 2" xfId="3534" xr:uid="{00000000-0005-0000-0000-000049000000}"/>
    <cellStyle name="Komma 3 2 2 3 3 2 3 2 2" xfId="7662" xr:uid="{00000000-0005-0000-0000-000049000000}"/>
    <cellStyle name="Komma 3 2 2 3 3 2 3 3" xfId="5598" xr:uid="{00000000-0005-0000-0000-000049000000}"/>
    <cellStyle name="Komma 3 2 2 3 3 2 4" xfId="2502" xr:uid="{00000000-0005-0000-0000-000049000000}"/>
    <cellStyle name="Komma 3 2 2 3 3 2 4 2" xfId="6630" xr:uid="{00000000-0005-0000-0000-000049000000}"/>
    <cellStyle name="Komma 3 2 2 3 3 2 5" xfId="4566" xr:uid="{00000000-0005-0000-0000-000049000000}"/>
    <cellStyle name="Komma 3 2 2 3 3 3" xfId="696" xr:uid="{00000000-0005-0000-0000-000049000000}"/>
    <cellStyle name="Komma 3 2 2 3 3 3 2" xfId="1728" xr:uid="{00000000-0005-0000-0000-000049000000}"/>
    <cellStyle name="Komma 3 2 2 3 3 3 2 2" xfId="3792" xr:uid="{00000000-0005-0000-0000-000049000000}"/>
    <cellStyle name="Komma 3 2 2 3 3 3 2 2 2" xfId="7920" xr:uid="{00000000-0005-0000-0000-000049000000}"/>
    <cellStyle name="Komma 3 2 2 3 3 3 2 3" xfId="5856" xr:uid="{00000000-0005-0000-0000-000049000000}"/>
    <cellStyle name="Komma 3 2 2 3 3 3 3" xfId="2760" xr:uid="{00000000-0005-0000-0000-000049000000}"/>
    <cellStyle name="Komma 3 2 2 3 3 3 3 2" xfId="6888" xr:uid="{00000000-0005-0000-0000-000049000000}"/>
    <cellStyle name="Komma 3 2 2 3 3 3 4" xfId="4824" xr:uid="{00000000-0005-0000-0000-000049000000}"/>
    <cellStyle name="Komma 3 2 2 3 3 4" xfId="1212" xr:uid="{00000000-0005-0000-0000-000049000000}"/>
    <cellStyle name="Komma 3 2 2 3 3 4 2" xfId="3276" xr:uid="{00000000-0005-0000-0000-000049000000}"/>
    <cellStyle name="Komma 3 2 2 3 3 4 2 2" xfId="7404" xr:uid="{00000000-0005-0000-0000-000049000000}"/>
    <cellStyle name="Komma 3 2 2 3 3 4 3" xfId="5340" xr:uid="{00000000-0005-0000-0000-000049000000}"/>
    <cellStyle name="Komma 3 2 2 3 3 5" xfId="2244" xr:uid="{00000000-0005-0000-0000-000049000000}"/>
    <cellStyle name="Komma 3 2 2 3 3 5 2" xfId="6372" xr:uid="{00000000-0005-0000-0000-000049000000}"/>
    <cellStyle name="Komma 3 2 2 3 3 6" xfId="4308" xr:uid="{00000000-0005-0000-0000-000049000000}"/>
    <cellStyle name="Komma 3 2 2 3 4" xfId="309" xr:uid="{00000000-0005-0000-0000-000049000000}"/>
    <cellStyle name="Komma 3 2 2 3 4 2" xfId="825" xr:uid="{00000000-0005-0000-0000-000049000000}"/>
    <cellStyle name="Komma 3 2 2 3 4 2 2" xfId="1857" xr:uid="{00000000-0005-0000-0000-000049000000}"/>
    <cellStyle name="Komma 3 2 2 3 4 2 2 2" xfId="3921" xr:uid="{00000000-0005-0000-0000-000049000000}"/>
    <cellStyle name="Komma 3 2 2 3 4 2 2 2 2" xfId="8049" xr:uid="{00000000-0005-0000-0000-000049000000}"/>
    <cellStyle name="Komma 3 2 2 3 4 2 2 3" xfId="5985" xr:uid="{00000000-0005-0000-0000-000049000000}"/>
    <cellStyle name="Komma 3 2 2 3 4 2 3" xfId="2889" xr:uid="{00000000-0005-0000-0000-000049000000}"/>
    <cellStyle name="Komma 3 2 2 3 4 2 3 2" xfId="7017" xr:uid="{00000000-0005-0000-0000-000049000000}"/>
    <cellStyle name="Komma 3 2 2 3 4 2 4" xfId="4953" xr:uid="{00000000-0005-0000-0000-000049000000}"/>
    <cellStyle name="Komma 3 2 2 3 4 3" xfId="1341" xr:uid="{00000000-0005-0000-0000-000049000000}"/>
    <cellStyle name="Komma 3 2 2 3 4 3 2" xfId="3405" xr:uid="{00000000-0005-0000-0000-000049000000}"/>
    <cellStyle name="Komma 3 2 2 3 4 3 2 2" xfId="7533" xr:uid="{00000000-0005-0000-0000-000049000000}"/>
    <cellStyle name="Komma 3 2 2 3 4 3 3" xfId="5469" xr:uid="{00000000-0005-0000-0000-000049000000}"/>
    <cellStyle name="Komma 3 2 2 3 4 4" xfId="2373" xr:uid="{00000000-0005-0000-0000-000049000000}"/>
    <cellStyle name="Komma 3 2 2 3 4 4 2" xfId="6501" xr:uid="{00000000-0005-0000-0000-000049000000}"/>
    <cellStyle name="Komma 3 2 2 3 4 5" xfId="4437" xr:uid="{00000000-0005-0000-0000-000049000000}"/>
    <cellStyle name="Komma 3 2 2 3 5" xfId="567" xr:uid="{00000000-0005-0000-0000-000049000000}"/>
    <cellStyle name="Komma 3 2 2 3 5 2" xfId="1599" xr:uid="{00000000-0005-0000-0000-000049000000}"/>
    <cellStyle name="Komma 3 2 2 3 5 2 2" xfId="3663" xr:uid="{00000000-0005-0000-0000-000049000000}"/>
    <cellStyle name="Komma 3 2 2 3 5 2 2 2" xfId="7791" xr:uid="{00000000-0005-0000-0000-000049000000}"/>
    <cellStyle name="Komma 3 2 2 3 5 2 3" xfId="5727" xr:uid="{00000000-0005-0000-0000-000049000000}"/>
    <cellStyle name="Komma 3 2 2 3 5 3" xfId="2631" xr:uid="{00000000-0005-0000-0000-000049000000}"/>
    <cellStyle name="Komma 3 2 2 3 5 3 2" xfId="6759" xr:uid="{00000000-0005-0000-0000-000049000000}"/>
    <cellStyle name="Komma 3 2 2 3 5 4" xfId="4695" xr:uid="{00000000-0005-0000-0000-000049000000}"/>
    <cellStyle name="Komma 3 2 2 3 6" xfId="1083" xr:uid="{00000000-0005-0000-0000-000049000000}"/>
    <cellStyle name="Komma 3 2 2 3 6 2" xfId="3147" xr:uid="{00000000-0005-0000-0000-000049000000}"/>
    <cellStyle name="Komma 3 2 2 3 6 2 2" xfId="7275" xr:uid="{00000000-0005-0000-0000-000049000000}"/>
    <cellStyle name="Komma 3 2 2 3 6 3" xfId="5211" xr:uid="{00000000-0005-0000-0000-000049000000}"/>
    <cellStyle name="Komma 3 2 2 3 7" xfId="2115" xr:uid="{00000000-0005-0000-0000-000049000000}"/>
    <cellStyle name="Komma 3 2 2 3 7 2" xfId="6243" xr:uid="{00000000-0005-0000-0000-000049000000}"/>
    <cellStyle name="Komma 3 2 2 3 8" xfId="4179" xr:uid="{00000000-0005-0000-0000-000049000000}"/>
    <cellStyle name="Komma 3 2 2 4" xfId="83" xr:uid="{00000000-0005-0000-0000-00004B000000}"/>
    <cellStyle name="Komma 3 2 2 4 2" xfId="212" xr:uid="{00000000-0005-0000-0000-00004B000000}"/>
    <cellStyle name="Komma 3 2 2 4 2 2" xfId="470" xr:uid="{00000000-0005-0000-0000-00004B000000}"/>
    <cellStyle name="Komma 3 2 2 4 2 2 2" xfId="986" xr:uid="{00000000-0005-0000-0000-00004B000000}"/>
    <cellStyle name="Komma 3 2 2 4 2 2 2 2" xfId="2018" xr:uid="{00000000-0005-0000-0000-00004B000000}"/>
    <cellStyle name="Komma 3 2 2 4 2 2 2 2 2" xfId="4082" xr:uid="{00000000-0005-0000-0000-00004B000000}"/>
    <cellStyle name="Komma 3 2 2 4 2 2 2 2 2 2" xfId="8210" xr:uid="{00000000-0005-0000-0000-00004B000000}"/>
    <cellStyle name="Komma 3 2 2 4 2 2 2 2 3" xfId="6146" xr:uid="{00000000-0005-0000-0000-00004B000000}"/>
    <cellStyle name="Komma 3 2 2 4 2 2 2 3" xfId="3050" xr:uid="{00000000-0005-0000-0000-00004B000000}"/>
    <cellStyle name="Komma 3 2 2 4 2 2 2 3 2" xfId="7178" xr:uid="{00000000-0005-0000-0000-00004B000000}"/>
    <cellStyle name="Komma 3 2 2 4 2 2 2 4" xfId="5114" xr:uid="{00000000-0005-0000-0000-00004B000000}"/>
    <cellStyle name="Komma 3 2 2 4 2 2 3" xfId="1502" xr:uid="{00000000-0005-0000-0000-00004B000000}"/>
    <cellStyle name="Komma 3 2 2 4 2 2 3 2" xfId="3566" xr:uid="{00000000-0005-0000-0000-00004B000000}"/>
    <cellStyle name="Komma 3 2 2 4 2 2 3 2 2" xfId="7694" xr:uid="{00000000-0005-0000-0000-00004B000000}"/>
    <cellStyle name="Komma 3 2 2 4 2 2 3 3" xfId="5630" xr:uid="{00000000-0005-0000-0000-00004B000000}"/>
    <cellStyle name="Komma 3 2 2 4 2 2 4" xfId="2534" xr:uid="{00000000-0005-0000-0000-00004B000000}"/>
    <cellStyle name="Komma 3 2 2 4 2 2 4 2" xfId="6662" xr:uid="{00000000-0005-0000-0000-00004B000000}"/>
    <cellStyle name="Komma 3 2 2 4 2 2 5" xfId="4598" xr:uid="{00000000-0005-0000-0000-00004B000000}"/>
    <cellStyle name="Komma 3 2 2 4 2 3" xfId="728" xr:uid="{00000000-0005-0000-0000-00004B000000}"/>
    <cellStyle name="Komma 3 2 2 4 2 3 2" xfId="1760" xr:uid="{00000000-0005-0000-0000-00004B000000}"/>
    <cellStyle name="Komma 3 2 2 4 2 3 2 2" xfId="3824" xr:uid="{00000000-0005-0000-0000-00004B000000}"/>
    <cellStyle name="Komma 3 2 2 4 2 3 2 2 2" xfId="7952" xr:uid="{00000000-0005-0000-0000-00004B000000}"/>
    <cellStyle name="Komma 3 2 2 4 2 3 2 3" xfId="5888" xr:uid="{00000000-0005-0000-0000-00004B000000}"/>
    <cellStyle name="Komma 3 2 2 4 2 3 3" xfId="2792" xr:uid="{00000000-0005-0000-0000-00004B000000}"/>
    <cellStyle name="Komma 3 2 2 4 2 3 3 2" xfId="6920" xr:uid="{00000000-0005-0000-0000-00004B000000}"/>
    <cellStyle name="Komma 3 2 2 4 2 3 4" xfId="4856" xr:uid="{00000000-0005-0000-0000-00004B000000}"/>
    <cellStyle name="Komma 3 2 2 4 2 4" xfId="1244" xr:uid="{00000000-0005-0000-0000-00004B000000}"/>
    <cellStyle name="Komma 3 2 2 4 2 4 2" xfId="3308" xr:uid="{00000000-0005-0000-0000-00004B000000}"/>
    <cellStyle name="Komma 3 2 2 4 2 4 2 2" xfId="7436" xr:uid="{00000000-0005-0000-0000-00004B000000}"/>
    <cellStyle name="Komma 3 2 2 4 2 4 3" xfId="5372" xr:uid="{00000000-0005-0000-0000-00004B000000}"/>
    <cellStyle name="Komma 3 2 2 4 2 5" xfId="2276" xr:uid="{00000000-0005-0000-0000-00004B000000}"/>
    <cellStyle name="Komma 3 2 2 4 2 5 2" xfId="6404" xr:uid="{00000000-0005-0000-0000-00004B000000}"/>
    <cellStyle name="Komma 3 2 2 4 2 6" xfId="4340" xr:uid="{00000000-0005-0000-0000-00004B000000}"/>
    <cellStyle name="Komma 3 2 2 4 3" xfId="341" xr:uid="{00000000-0005-0000-0000-00004B000000}"/>
    <cellStyle name="Komma 3 2 2 4 3 2" xfId="857" xr:uid="{00000000-0005-0000-0000-00004B000000}"/>
    <cellStyle name="Komma 3 2 2 4 3 2 2" xfId="1889" xr:uid="{00000000-0005-0000-0000-00004B000000}"/>
    <cellStyle name="Komma 3 2 2 4 3 2 2 2" xfId="3953" xr:uid="{00000000-0005-0000-0000-00004B000000}"/>
    <cellStyle name="Komma 3 2 2 4 3 2 2 2 2" xfId="8081" xr:uid="{00000000-0005-0000-0000-00004B000000}"/>
    <cellStyle name="Komma 3 2 2 4 3 2 2 3" xfId="6017" xr:uid="{00000000-0005-0000-0000-00004B000000}"/>
    <cellStyle name="Komma 3 2 2 4 3 2 3" xfId="2921" xr:uid="{00000000-0005-0000-0000-00004B000000}"/>
    <cellStyle name="Komma 3 2 2 4 3 2 3 2" xfId="7049" xr:uid="{00000000-0005-0000-0000-00004B000000}"/>
    <cellStyle name="Komma 3 2 2 4 3 2 4" xfId="4985" xr:uid="{00000000-0005-0000-0000-00004B000000}"/>
    <cellStyle name="Komma 3 2 2 4 3 3" xfId="1373" xr:uid="{00000000-0005-0000-0000-00004B000000}"/>
    <cellStyle name="Komma 3 2 2 4 3 3 2" xfId="3437" xr:uid="{00000000-0005-0000-0000-00004B000000}"/>
    <cellStyle name="Komma 3 2 2 4 3 3 2 2" xfId="7565" xr:uid="{00000000-0005-0000-0000-00004B000000}"/>
    <cellStyle name="Komma 3 2 2 4 3 3 3" xfId="5501" xr:uid="{00000000-0005-0000-0000-00004B000000}"/>
    <cellStyle name="Komma 3 2 2 4 3 4" xfId="2405" xr:uid="{00000000-0005-0000-0000-00004B000000}"/>
    <cellStyle name="Komma 3 2 2 4 3 4 2" xfId="6533" xr:uid="{00000000-0005-0000-0000-00004B000000}"/>
    <cellStyle name="Komma 3 2 2 4 3 5" xfId="4469" xr:uid="{00000000-0005-0000-0000-00004B000000}"/>
    <cellStyle name="Komma 3 2 2 4 4" xfId="599" xr:uid="{00000000-0005-0000-0000-00004B000000}"/>
    <cellStyle name="Komma 3 2 2 4 4 2" xfId="1631" xr:uid="{00000000-0005-0000-0000-00004B000000}"/>
    <cellStyle name="Komma 3 2 2 4 4 2 2" xfId="3695" xr:uid="{00000000-0005-0000-0000-00004B000000}"/>
    <cellStyle name="Komma 3 2 2 4 4 2 2 2" xfId="7823" xr:uid="{00000000-0005-0000-0000-00004B000000}"/>
    <cellStyle name="Komma 3 2 2 4 4 2 3" xfId="5759" xr:uid="{00000000-0005-0000-0000-00004B000000}"/>
    <cellStyle name="Komma 3 2 2 4 4 3" xfId="2663" xr:uid="{00000000-0005-0000-0000-00004B000000}"/>
    <cellStyle name="Komma 3 2 2 4 4 3 2" xfId="6791" xr:uid="{00000000-0005-0000-0000-00004B000000}"/>
    <cellStyle name="Komma 3 2 2 4 4 4" xfId="4727" xr:uid="{00000000-0005-0000-0000-00004B000000}"/>
    <cellStyle name="Komma 3 2 2 4 5" xfId="1115" xr:uid="{00000000-0005-0000-0000-00004B000000}"/>
    <cellStyle name="Komma 3 2 2 4 5 2" xfId="3179" xr:uid="{00000000-0005-0000-0000-00004B000000}"/>
    <cellStyle name="Komma 3 2 2 4 5 2 2" xfId="7307" xr:uid="{00000000-0005-0000-0000-00004B000000}"/>
    <cellStyle name="Komma 3 2 2 4 5 3" xfId="5243" xr:uid="{00000000-0005-0000-0000-00004B000000}"/>
    <cellStyle name="Komma 3 2 2 4 6" xfId="2147" xr:uid="{00000000-0005-0000-0000-00004B000000}"/>
    <cellStyle name="Komma 3 2 2 4 6 2" xfId="6275" xr:uid="{00000000-0005-0000-0000-00004B000000}"/>
    <cellStyle name="Komma 3 2 2 4 7" xfId="4211" xr:uid="{00000000-0005-0000-0000-00004B000000}"/>
    <cellStyle name="Komma 3 2 2 5" xfId="149" xr:uid="{00000000-0005-0000-0000-000044000000}"/>
    <cellStyle name="Komma 3 2 2 5 2" xfId="407" xr:uid="{00000000-0005-0000-0000-000044000000}"/>
    <cellStyle name="Komma 3 2 2 5 2 2" xfId="923" xr:uid="{00000000-0005-0000-0000-000044000000}"/>
    <cellStyle name="Komma 3 2 2 5 2 2 2" xfId="1955" xr:uid="{00000000-0005-0000-0000-000044000000}"/>
    <cellStyle name="Komma 3 2 2 5 2 2 2 2" xfId="4019" xr:uid="{00000000-0005-0000-0000-000044000000}"/>
    <cellStyle name="Komma 3 2 2 5 2 2 2 2 2" xfId="8147" xr:uid="{00000000-0005-0000-0000-000044000000}"/>
    <cellStyle name="Komma 3 2 2 5 2 2 2 3" xfId="6083" xr:uid="{00000000-0005-0000-0000-000044000000}"/>
    <cellStyle name="Komma 3 2 2 5 2 2 3" xfId="2987" xr:uid="{00000000-0005-0000-0000-000044000000}"/>
    <cellStyle name="Komma 3 2 2 5 2 2 3 2" xfId="7115" xr:uid="{00000000-0005-0000-0000-000044000000}"/>
    <cellStyle name="Komma 3 2 2 5 2 2 4" xfId="5051" xr:uid="{00000000-0005-0000-0000-000044000000}"/>
    <cellStyle name="Komma 3 2 2 5 2 3" xfId="1439" xr:uid="{00000000-0005-0000-0000-000044000000}"/>
    <cellStyle name="Komma 3 2 2 5 2 3 2" xfId="3503" xr:uid="{00000000-0005-0000-0000-000044000000}"/>
    <cellStyle name="Komma 3 2 2 5 2 3 2 2" xfId="7631" xr:uid="{00000000-0005-0000-0000-000044000000}"/>
    <cellStyle name="Komma 3 2 2 5 2 3 3" xfId="5567" xr:uid="{00000000-0005-0000-0000-000044000000}"/>
    <cellStyle name="Komma 3 2 2 5 2 4" xfId="2471" xr:uid="{00000000-0005-0000-0000-000044000000}"/>
    <cellStyle name="Komma 3 2 2 5 2 4 2" xfId="6599" xr:uid="{00000000-0005-0000-0000-000044000000}"/>
    <cellStyle name="Komma 3 2 2 5 2 5" xfId="4535" xr:uid="{00000000-0005-0000-0000-000044000000}"/>
    <cellStyle name="Komma 3 2 2 5 3" xfId="665" xr:uid="{00000000-0005-0000-0000-000044000000}"/>
    <cellStyle name="Komma 3 2 2 5 3 2" xfId="1697" xr:uid="{00000000-0005-0000-0000-000044000000}"/>
    <cellStyle name="Komma 3 2 2 5 3 2 2" xfId="3761" xr:uid="{00000000-0005-0000-0000-000044000000}"/>
    <cellStyle name="Komma 3 2 2 5 3 2 2 2" xfId="7889" xr:uid="{00000000-0005-0000-0000-000044000000}"/>
    <cellStyle name="Komma 3 2 2 5 3 2 3" xfId="5825" xr:uid="{00000000-0005-0000-0000-000044000000}"/>
    <cellStyle name="Komma 3 2 2 5 3 3" xfId="2729" xr:uid="{00000000-0005-0000-0000-000044000000}"/>
    <cellStyle name="Komma 3 2 2 5 3 3 2" xfId="6857" xr:uid="{00000000-0005-0000-0000-000044000000}"/>
    <cellStyle name="Komma 3 2 2 5 3 4" xfId="4793" xr:uid="{00000000-0005-0000-0000-000044000000}"/>
    <cellStyle name="Komma 3 2 2 5 4" xfId="1181" xr:uid="{00000000-0005-0000-0000-000044000000}"/>
    <cellStyle name="Komma 3 2 2 5 4 2" xfId="3245" xr:uid="{00000000-0005-0000-0000-000044000000}"/>
    <cellStyle name="Komma 3 2 2 5 4 2 2" xfId="7373" xr:uid="{00000000-0005-0000-0000-000044000000}"/>
    <cellStyle name="Komma 3 2 2 5 4 3" xfId="5309" xr:uid="{00000000-0005-0000-0000-000044000000}"/>
    <cellStyle name="Komma 3 2 2 5 5" xfId="2213" xr:uid="{00000000-0005-0000-0000-000044000000}"/>
    <cellStyle name="Komma 3 2 2 5 5 2" xfId="6341" xr:uid="{00000000-0005-0000-0000-000044000000}"/>
    <cellStyle name="Komma 3 2 2 5 6" xfId="4277" xr:uid="{00000000-0005-0000-0000-000044000000}"/>
    <cellStyle name="Komma 3 2 2 6" xfId="278" xr:uid="{00000000-0005-0000-0000-000044000000}"/>
    <cellStyle name="Komma 3 2 2 6 2" xfId="794" xr:uid="{00000000-0005-0000-0000-000044000000}"/>
    <cellStyle name="Komma 3 2 2 6 2 2" xfId="1826" xr:uid="{00000000-0005-0000-0000-000044000000}"/>
    <cellStyle name="Komma 3 2 2 6 2 2 2" xfId="3890" xr:uid="{00000000-0005-0000-0000-000044000000}"/>
    <cellStyle name="Komma 3 2 2 6 2 2 2 2" xfId="8018" xr:uid="{00000000-0005-0000-0000-000044000000}"/>
    <cellStyle name="Komma 3 2 2 6 2 2 3" xfId="5954" xr:uid="{00000000-0005-0000-0000-000044000000}"/>
    <cellStyle name="Komma 3 2 2 6 2 3" xfId="2858" xr:uid="{00000000-0005-0000-0000-000044000000}"/>
    <cellStyle name="Komma 3 2 2 6 2 3 2" xfId="6986" xr:uid="{00000000-0005-0000-0000-000044000000}"/>
    <cellStyle name="Komma 3 2 2 6 2 4" xfId="4922" xr:uid="{00000000-0005-0000-0000-000044000000}"/>
    <cellStyle name="Komma 3 2 2 6 3" xfId="1310" xr:uid="{00000000-0005-0000-0000-000044000000}"/>
    <cellStyle name="Komma 3 2 2 6 3 2" xfId="3374" xr:uid="{00000000-0005-0000-0000-000044000000}"/>
    <cellStyle name="Komma 3 2 2 6 3 2 2" xfId="7502" xr:uid="{00000000-0005-0000-0000-000044000000}"/>
    <cellStyle name="Komma 3 2 2 6 3 3" xfId="5438" xr:uid="{00000000-0005-0000-0000-000044000000}"/>
    <cellStyle name="Komma 3 2 2 6 4" xfId="2342" xr:uid="{00000000-0005-0000-0000-000044000000}"/>
    <cellStyle name="Komma 3 2 2 6 4 2" xfId="6470" xr:uid="{00000000-0005-0000-0000-000044000000}"/>
    <cellStyle name="Komma 3 2 2 6 5" xfId="4406" xr:uid="{00000000-0005-0000-0000-000044000000}"/>
    <cellStyle name="Komma 3 2 2 7" xfId="536" xr:uid="{00000000-0005-0000-0000-000044000000}"/>
    <cellStyle name="Komma 3 2 2 7 2" xfId="1568" xr:uid="{00000000-0005-0000-0000-000044000000}"/>
    <cellStyle name="Komma 3 2 2 7 2 2" xfId="3632" xr:uid="{00000000-0005-0000-0000-000044000000}"/>
    <cellStyle name="Komma 3 2 2 7 2 2 2" xfId="7760" xr:uid="{00000000-0005-0000-0000-000044000000}"/>
    <cellStyle name="Komma 3 2 2 7 2 3" xfId="5696" xr:uid="{00000000-0005-0000-0000-000044000000}"/>
    <cellStyle name="Komma 3 2 2 7 3" xfId="2600" xr:uid="{00000000-0005-0000-0000-000044000000}"/>
    <cellStyle name="Komma 3 2 2 7 3 2" xfId="6728" xr:uid="{00000000-0005-0000-0000-000044000000}"/>
    <cellStyle name="Komma 3 2 2 7 4" xfId="4664" xr:uid="{00000000-0005-0000-0000-000044000000}"/>
    <cellStyle name="Komma 3 2 2 8" xfId="1052" xr:uid="{00000000-0005-0000-0000-000044000000}"/>
    <cellStyle name="Komma 3 2 2 8 2" xfId="3116" xr:uid="{00000000-0005-0000-0000-000044000000}"/>
    <cellStyle name="Komma 3 2 2 8 2 2" xfId="7244" xr:uid="{00000000-0005-0000-0000-000044000000}"/>
    <cellStyle name="Komma 3 2 2 8 3" xfId="5180" xr:uid="{00000000-0005-0000-0000-000044000000}"/>
    <cellStyle name="Komma 3 2 2 9" xfId="2084" xr:uid="{00000000-0005-0000-0000-000044000000}"/>
    <cellStyle name="Komma 3 2 2 9 2" xfId="6212" xr:uid="{00000000-0005-0000-0000-000044000000}"/>
    <cellStyle name="Komma 3 2 3" xfId="27" xr:uid="{00000000-0005-0000-0000-00004C000000}"/>
    <cellStyle name="Komma 3 2 3 2" xfId="59" xr:uid="{00000000-0005-0000-0000-00004D000000}"/>
    <cellStyle name="Komma 3 2 3 2 2" xfId="123" xr:uid="{00000000-0005-0000-0000-00004E000000}"/>
    <cellStyle name="Komma 3 2 3 2 2 2" xfId="252" xr:uid="{00000000-0005-0000-0000-00004E000000}"/>
    <cellStyle name="Komma 3 2 3 2 2 2 2" xfId="510" xr:uid="{00000000-0005-0000-0000-00004E000000}"/>
    <cellStyle name="Komma 3 2 3 2 2 2 2 2" xfId="1026" xr:uid="{00000000-0005-0000-0000-00004E000000}"/>
    <cellStyle name="Komma 3 2 3 2 2 2 2 2 2" xfId="2058" xr:uid="{00000000-0005-0000-0000-00004E000000}"/>
    <cellStyle name="Komma 3 2 3 2 2 2 2 2 2 2" xfId="4122" xr:uid="{00000000-0005-0000-0000-00004E000000}"/>
    <cellStyle name="Komma 3 2 3 2 2 2 2 2 2 2 2" xfId="8250" xr:uid="{00000000-0005-0000-0000-00004E000000}"/>
    <cellStyle name="Komma 3 2 3 2 2 2 2 2 2 3" xfId="6186" xr:uid="{00000000-0005-0000-0000-00004E000000}"/>
    <cellStyle name="Komma 3 2 3 2 2 2 2 2 3" xfId="3090" xr:uid="{00000000-0005-0000-0000-00004E000000}"/>
    <cellStyle name="Komma 3 2 3 2 2 2 2 2 3 2" xfId="7218" xr:uid="{00000000-0005-0000-0000-00004E000000}"/>
    <cellStyle name="Komma 3 2 3 2 2 2 2 2 4" xfId="5154" xr:uid="{00000000-0005-0000-0000-00004E000000}"/>
    <cellStyle name="Komma 3 2 3 2 2 2 2 3" xfId="1542" xr:uid="{00000000-0005-0000-0000-00004E000000}"/>
    <cellStyle name="Komma 3 2 3 2 2 2 2 3 2" xfId="3606" xr:uid="{00000000-0005-0000-0000-00004E000000}"/>
    <cellStyle name="Komma 3 2 3 2 2 2 2 3 2 2" xfId="7734" xr:uid="{00000000-0005-0000-0000-00004E000000}"/>
    <cellStyle name="Komma 3 2 3 2 2 2 2 3 3" xfId="5670" xr:uid="{00000000-0005-0000-0000-00004E000000}"/>
    <cellStyle name="Komma 3 2 3 2 2 2 2 4" xfId="2574" xr:uid="{00000000-0005-0000-0000-00004E000000}"/>
    <cellStyle name="Komma 3 2 3 2 2 2 2 4 2" xfId="6702" xr:uid="{00000000-0005-0000-0000-00004E000000}"/>
    <cellStyle name="Komma 3 2 3 2 2 2 2 5" xfId="4638" xr:uid="{00000000-0005-0000-0000-00004E000000}"/>
    <cellStyle name="Komma 3 2 3 2 2 2 3" xfId="768" xr:uid="{00000000-0005-0000-0000-00004E000000}"/>
    <cellStyle name="Komma 3 2 3 2 2 2 3 2" xfId="1800" xr:uid="{00000000-0005-0000-0000-00004E000000}"/>
    <cellStyle name="Komma 3 2 3 2 2 2 3 2 2" xfId="3864" xr:uid="{00000000-0005-0000-0000-00004E000000}"/>
    <cellStyle name="Komma 3 2 3 2 2 2 3 2 2 2" xfId="7992" xr:uid="{00000000-0005-0000-0000-00004E000000}"/>
    <cellStyle name="Komma 3 2 3 2 2 2 3 2 3" xfId="5928" xr:uid="{00000000-0005-0000-0000-00004E000000}"/>
    <cellStyle name="Komma 3 2 3 2 2 2 3 3" xfId="2832" xr:uid="{00000000-0005-0000-0000-00004E000000}"/>
    <cellStyle name="Komma 3 2 3 2 2 2 3 3 2" xfId="6960" xr:uid="{00000000-0005-0000-0000-00004E000000}"/>
    <cellStyle name="Komma 3 2 3 2 2 2 3 4" xfId="4896" xr:uid="{00000000-0005-0000-0000-00004E000000}"/>
    <cellStyle name="Komma 3 2 3 2 2 2 4" xfId="1284" xr:uid="{00000000-0005-0000-0000-00004E000000}"/>
    <cellStyle name="Komma 3 2 3 2 2 2 4 2" xfId="3348" xr:uid="{00000000-0005-0000-0000-00004E000000}"/>
    <cellStyle name="Komma 3 2 3 2 2 2 4 2 2" xfId="7476" xr:uid="{00000000-0005-0000-0000-00004E000000}"/>
    <cellStyle name="Komma 3 2 3 2 2 2 4 3" xfId="5412" xr:uid="{00000000-0005-0000-0000-00004E000000}"/>
    <cellStyle name="Komma 3 2 3 2 2 2 5" xfId="2316" xr:uid="{00000000-0005-0000-0000-00004E000000}"/>
    <cellStyle name="Komma 3 2 3 2 2 2 5 2" xfId="6444" xr:uid="{00000000-0005-0000-0000-00004E000000}"/>
    <cellStyle name="Komma 3 2 3 2 2 2 6" xfId="4380" xr:uid="{00000000-0005-0000-0000-00004E000000}"/>
    <cellStyle name="Komma 3 2 3 2 2 3" xfId="381" xr:uid="{00000000-0005-0000-0000-00004E000000}"/>
    <cellStyle name="Komma 3 2 3 2 2 3 2" xfId="897" xr:uid="{00000000-0005-0000-0000-00004E000000}"/>
    <cellStyle name="Komma 3 2 3 2 2 3 2 2" xfId="1929" xr:uid="{00000000-0005-0000-0000-00004E000000}"/>
    <cellStyle name="Komma 3 2 3 2 2 3 2 2 2" xfId="3993" xr:uid="{00000000-0005-0000-0000-00004E000000}"/>
    <cellStyle name="Komma 3 2 3 2 2 3 2 2 2 2" xfId="8121" xr:uid="{00000000-0005-0000-0000-00004E000000}"/>
    <cellStyle name="Komma 3 2 3 2 2 3 2 2 3" xfId="6057" xr:uid="{00000000-0005-0000-0000-00004E000000}"/>
    <cellStyle name="Komma 3 2 3 2 2 3 2 3" xfId="2961" xr:uid="{00000000-0005-0000-0000-00004E000000}"/>
    <cellStyle name="Komma 3 2 3 2 2 3 2 3 2" xfId="7089" xr:uid="{00000000-0005-0000-0000-00004E000000}"/>
    <cellStyle name="Komma 3 2 3 2 2 3 2 4" xfId="5025" xr:uid="{00000000-0005-0000-0000-00004E000000}"/>
    <cellStyle name="Komma 3 2 3 2 2 3 3" xfId="1413" xr:uid="{00000000-0005-0000-0000-00004E000000}"/>
    <cellStyle name="Komma 3 2 3 2 2 3 3 2" xfId="3477" xr:uid="{00000000-0005-0000-0000-00004E000000}"/>
    <cellStyle name="Komma 3 2 3 2 2 3 3 2 2" xfId="7605" xr:uid="{00000000-0005-0000-0000-00004E000000}"/>
    <cellStyle name="Komma 3 2 3 2 2 3 3 3" xfId="5541" xr:uid="{00000000-0005-0000-0000-00004E000000}"/>
    <cellStyle name="Komma 3 2 3 2 2 3 4" xfId="2445" xr:uid="{00000000-0005-0000-0000-00004E000000}"/>
    <cellStyle name="Komma 3 2 3 2 2 3 4 2" xfId="6573" xr:uid="{00000000-0005-0000-0000-00004E000000}"/>
    <cellStyle name="Komma 3 2 3 2 2 3 5" xfId="4509" xr:uid="{00000000-0005-0000-0000-00004E000000}"/>
    <cellStyle name="Komma 3 2 3 2 2 4" xfId="639" xr:uid="{00000000-0005-0000-0000-00004E000000}"/>
    <cellStyle name="Komma 3 2 3 2 2 4 2" xfId="1671" xr:uid="{00000000-0005-0000-0000-00004E000000}"/>
    <cellStyle name="Komma 3 2 3 2 2 4 2 2" xfId="3735" xr:uid="{00000000-0005-0000-0000-00004E000000}"/>
    <cellStyle name="Komma 3 2 3 2 2 4 2 2 2" xfId="7863" xr:uid="{00000000-0005-0000-0000-00004E000000}"/>
    <cellStyle name="Komma 3 2 3 2 2 4 2 3" xfId="5799" xr:uid="{00000000-0005-0000-0000-00004E000000}"/>
    <cellStyle name="Komma 3 2 3 2 2 4 3" xfId="2703" xr:uid="{00000000-0005-0000-0000-00004E000000}"/>
    <cellStyle name="Komma 3 2 3 2 2 4 3 2" xfId="6831" xr:uid="{00000000-0005-0000-0000-00004E000000}"/>
    <cellStyle name="Komma 3 2 3 2 2 4 4" xfId="4767" xr:uid="{00000000-0005-0000-0000-00004E000000}"/>
    <cellStyle name="Komma 3 2 3 2 2 5" xfId="1155" xr:uid="{00000000-0005-0000-0000-00004E000000}"/>
    <cellStyle name="Komma 3 2 3 2 2 5 2" xfId="3219" xr:uid="{00000000-0005-0000-0000-00004E000000}"/>
    <cellStyle name="Komma 3 2 3 2 2 5 2 2" xfId="7347" xr:uid="{00000000-0005-0000-0000-00004E000000}"/>
    <cellStyle name="Komma 3 2 3 2 2 5 3" xfId="5283" xr:uid="{00000000-0005-0000-0000-00004E000000}"/>
    <cellStyle name="Komma 3 2 3 2 2 6" xfId="2187" xr:uid="{00000000-0005-0000-0000-00004E000000}"/>
    <cellStyle name="Komma 3 2 3 2 2 6 2" xfId="6315" xr:uid="{00000000-0005-0000-0000-00004E000000}"/>
    <cellStyle name="Komma 3 2 3 2 2 7" xfId="4251" xr:uid="{00000000-0005-0000-0000-00004E000000}"/>
    <cellStyle name="Komma 3 2 3 2 3" xfId="188" xr:uid="{00000000-0005-0000-0000-00004D000000}"/>
    <cellStyle name="Komma 3 2 3 2 3 2" xfId="446" xr:uid="{00000000-0005-0000-0000-00004D000000}"/>
    <cellStyle name="Komma 3 2 3 2 3 2 2" xfId="962" xr:uid="{00000000-0005-0000-0000-00004D000000}"/>
    <cellStyle name="Komma 3 2 3 2 3 2 2 2" xfId="1994" xr:uid="{00000000-0005-0000-0000-00004D000000}"/>
    <cellStyle name="Komma 3 2 3 2 3 2 2 2 2" xfId="4058" xr:uid="{00000000-0005-0000-0000-00004D000000}"/>
    <cellStyle name="Komma 3 2 3 2 3 2 2 2 2 2" xfId="8186" xr:uid="{00000000-0005-0000-0000-00004D000000}"/>
    <cellStyle name="Komma 3 2 3 2 3 2 2 2 3" xfId="6122" xr:uid="{00000000-0005-0000-0000-00004D000000}"/>
    <cellStyle name="Komma 3 2 3 2 3 2 2 3" xfId="3026" xr:uid="{00000000-0005-0000-0000-00004D000000}"/>
    <cellStyle name="Komma 3 2 3 2 3 2 2 3 2" xfId="7154" xr:uid="{00000000-0005-0000-0000-00004D000000}"/>
    <cellStyle name="Komma 3 2 3 2 3 2 2 4" xfId="5090" xr:uid="{00000000-0005-0000-0000-00004D000000}"/>
    <cellStyle name="Komma 3 2 3 2 3 2 3" xfId="1478" xr:uid="{00000000-0005-0000-0000-00004D000000}"/>
    <cellStyle name="Komma 3 2 3 2 3 2 3 2" xfId="3542" xr:uid="{00000000-0005-0000-0000-00004D000000}"/>
    <cellStyle name="Komma 3 2 3 2 3 2 3 2 2" xfId="7670" xr:uid="{00000000-0005-0000-0000-00004D000000}"/>
    <cellStyle name="Komma 3 2 3 2 3 2 3 3" xfId="5606" xr:uid="{00000000-0005-0000-0000-00004D000000}"/>
    <cellStyle name="Komma 3 2 3 2 3 2 4" xfId="2510" xr:uid="{00000000-0005-0000-0000-00004D000000}"/>
    <cellStyle name="Komma 3 2 3 2 3 2 4 2" xfId="6638" xr:uid="{00000000-0005-0000-0000-00004D000000}"/>
    <cellStyle name="Komma 3 2 3 2 3 2 5" xfId="4574" xr:uid="{00000000-0005-0000-0000-00004D000000}"/>
    <cellStyle name="Komma 3 2 3 2 3 3" xfId="704" xr:uid="{00000000-0005-0000-0000-00004D000000}"/>
    <cellStyle name="Komma 3 2 3 2 3 3 2" xfId="1736" xr:uid="{00000000-0005-0000-0000-00004D000000}"/>
    <cellStyle name="Komma 3 2 3 2 3 3 2 2" xfId="3800" xr:uid="{00000000-0005-0000-0000-00004D000000}"/>
    <cellStyle name="Komma 3 2 3 2 3 3 2 2 2" xfId="7928" xr:uid="{00000000-0005-0000-0000-00004D000000}"/>
    <cellStyle name="Komma 3 2 3 2 3 3 2 3" xfId="5864" xr:uid="{00000000-0005-0000-0000-00004D000000}"/>
    <cellStyle name="Komma 3 2 3 2 3 3 3" xfId="2768" xr:uid="{00000000-0005-0000-0000-00004D000000}"/>
    <cellStyle name="Komma 3 2 3 2 3 3 3 2" xfId="6896" xr:uid="{00000000-0005-0000-0000-00004D000000}"/>
    <cellStyle name="Komma 3 2 3 2 3 3 4" xfId="4832" xr:uid="{00000000-0005-0000-0000-00004D000000}"/>
    <cellStyle name="Komma 3 2 3 2 3 4" xfId="1220" xr:uid="{00000000-0005-0000-0000-00004D000000}"/>
    <cellStyle name="Komma 3 2 3 2 3 4 2" xfId="3284" xr:uid="{00000000-0005-0000-0000-00004D000000}"/>
    <cellStyle name="Komma 3 2 3 2 3 4 2 2" xfId="7412" xr:uid="{00000000-0005-0000-0000-00004D000000}"/>
    <cellStyle name="Komma 3 2 3 2 3 4 3" xfId="5348" xr:uid="{00000000-0005-0000-0000-00004D000000}"/>
    <cellStyle name="Komma 3 2 3 2 3 5" xfId="2252" xr:uid="{00000000-0005-0000-0000-00004D000000}"/>
    <cellStyle name="Komma 3 2 3 2 3 5 2" xfId="6380" xr:uid="{00000000-0005-0000-0000-00004D000000}"/>
    <cellStyle name="Komma 3 2 3 2 3 6" xfId="4316" xr:uid="{00000000-0005-0000-0000-00004D000000}"/>
    <cellStyle name="Komma 3 2 3 2 4" xfId="317" xr:uid="{00000000-0005-0000-0000-00004D000000}"/>
    <cellStyle name="Komma 3 2 3 2 4 2" xfId="833" xr:uid="{00000000-0005-0000-0000-00004D000000}"/>
    <cellStyle name="Komma 3 2 3 2 4 2 2" xfId="1865" xr:uid="{00000000-0005-0000-0000-00004D000000}"/>
    <cellStyle name="Komma 3 2 3 2 4 2 2 2" xfId="3929" xr:uid="{00000000-0005-0000-0000-00004D000000}"/>
    <cellStyle name="Komma 3 2 3 2 4 2 2 2 2" xfId="8057" xr:uid="{00000000-0005-0000-0000-00004D000000}"/>
    <cellStyle name="Komma 3 2 3 2 4 2 2 3" xfId="5993" xr:uid="{00000000-0005-0000-0000-00004D000000}"/>
    <cellStyle name="Komma 3 2 3 2 4 2 3" xfId="2897" xr:uid="{00000000-0005-0000-0000-00004D000000}"/>
    <cellStyle name="Komma 3 2 3 2 4 2 3 2" xfId="7025" xr:uid="{00000000-0005-0000-0000-00004D000000}"/>
    <cellStyle name="Komma 3 2 3 2 4 2 4" xfId="4961" xr:uid="{00000000-0005-0000-0000-00004D000000}"/>
    <cellStyle name="Komma 3 2 3 2 4 3" xfId="1349" xr:uid="{00000000-0005-0000-0000-00004D000000}"/>
    <cellStyle name="Komma 3 2 3 2 4 3 2" xfId="3413" xr:uid="{00000000-0005-0000-0000-00004D000000}"/>
    <cellStyle name="Komma 3 2 3 2 4 3 2 2" xfId="7541" xr:uid="{00000000-0005-0000-0000-00004D000000}"/>
    <cellStyle name="Komma 3 2 3 2 4 3 3" xfId="5477" xr:uid="{00000000-0005-0000-0000-00004D000000}"/>
    <cellStyle name="Komma 3 2 3 2 4 4" xfId="2381" xr:uid="{00000000-0005-0000-0000-00004D000000}"/>
    <cellStyle name="Komma 3 2 3 2 4 4 2" xfId="6509" xr:uid="{00000000-0005-0000-0000-00004D000000}"/>
    <cellStyle name="Komma 3 2 3 2 4 5" xfId="4445" xr:uid="{00000000-0005-0000-0000-00004D000000}"/>
    <cellStyle name="Komma 3 2 3 2 5" xfId="575" xr:uid="{00000000-0005-0000-0000-00004D000000}"/>
    <cellStyle name="Komma 3 2 3 2 5 2" xfId="1607" xr:uid="{00000000-0005-0000-0000-00004D000000}"/>
    <cellStyle name="Komma 3 2 3 2 5 2 2" xfId="3671" xr:uid="{00000000-0005-0000-0000-00004D000000}"/>
    <cellStyle name="Komma 3 2 3 2 5 2 2 2" xfId="7799" xr:uid="{00000000-0005-0000-0000-00004D000000}"/>
    <cellStyle name="Komma 3 2 3 2 5 2 3" xfId="5735" xr:uid="{00000000-0005-0000-0000-00004D000000}"/>
    <cellStyle name="Komma 3 2 3 2 5 3" xfId="2639" xr:uid="{00000000-0005-0000-0000-00004D000000}"/>
    <cellStyle name="Komma 3 2 3 2 5 3 2" xfId="6767" xr:uid="{00000000-0005-0000-0000-00004D000000}"/>
    <cellStyle name="Komma 3 2 3 2 5 4" xfId="4703" xr:uid="{00000000-0005-0000-0000-00004D000000}"/>
    <cellStyle name="Komma 3 2 3 2 6" xfId="1091" xr:uid="{00000000-0005-0000-0000-00004D000000}"/>
    <cellStyle name="Komma 3 2 3 2 6 2" xfId="3155" xr:uid="{00000000-0005-0000-0000-00004D000000}"/>
    <cellStyle name="Komma 3 2 3 2 6 2 2" xfId="7283" xr:uid="{00000000-0005-0000-0000-00004D000000}"/>
    <cellStyle name="Komma 3 2 3 2 6 3" xfId="5219" xr:uid="{00000000-0005-0000-0000-00004D000000}"/>
    <cellStyle name="Komma 3 2 3 2 7" xfId="2123" xr:uid="{00000000-0005-0000-0000-00004D000000}"/>
    <cellStyle name="Komma 3 2 3 2 7 2" xfId="6251" xr:uid="{00000000-0005-0000-0000-00004D000000}"/>
    <cellStyle name="Komma 3 2 3 2 8" xfId="4187" xr:uid="{00000000-0005-0000-0000-00004D000000}"/>
    <cellStyle name="Komma 3 2 3 3" xfId="91" xr:uid="{00000000-0005-0000-0000-00004F000000}"/>
    <cellStyle name="Komma 3 2 3 3 2" xfId="220" xr:uid="{00000000-0005-0000-0000-00004F000000}"/>
    <cellStyle name="Komma 3 2 3 3 2 2" xfId="478" xr:uid="{00000000-0005-0000-0000-00004F000000}"/>
    <cellStyle name="Komma 3 2 3 3 2 2 2" xfId="994" xr:uid="{00000000-0005-0000-0000-00004F000000}"/>
    <cellStyle name="Komma 3 2 3 3 2 2 2 2" xfId="2026" xr:uid="{00000000-0005-0000-0000-00004F000000}"/>
    <cellStyle name="Komma 3 2 3 3 2 2 2 2 2" xfId="4090" xr:uid="{00000000-0005-0000-0000-00004F000000}"/>
    <cellStyle name="Komma 3 2 3 3 2 2 2 2 2 2" xfId="8218" xr:uid="{00000000-0005-0000-0000-00004F000000}"/>
    <cellStyle name="Komma 3 2 3 3 2 2 2 2 3" xfId="6154" xr:uid="{00000000-0005-0000-0000-00004F000000}"/>
    <cellStyle name="Komma 3 2 3 3 2 2 2 3" xfId="3058" xr:uid="{00000000-0005-0000-0000-00004F000000}"/>
    <cellStyle name="Komma 3 2 3 3 2 2 2 3 2" xfId="7186" xr:uid="{00000000-0005-0000-0000-00004F000000}"/>
    <cellStyle name="Komma 3 2 3 3 2 2 2 4" xfId="5122" xr:uid="{00000000-0005-0000-0000-00004F000000}"/>
    <cellStyle name="Komma 3 2 3 3 2 2 3" xfId="1510" xr:uid="{00000000-0005-0000-0000-00004F000000}"/>
    <cellStyle name="Komma 3 2 3 3 2 2 3 2" xfId="3574" xr:uid="{00000000-0005-0000-0000-00004F000000}"/>
    <cellStyle name="Komma 3 2 3 3 2 2 3 2 2" xfId="7702" xr:uid="{00000000-0005-0000-0000-00004F000000}"/>
    <cellStyle name="Komma 3 2 3 3 2 2 3 3" xfId="5638" xr:uid="{00000000-0005-0000-0000-00004F000000}"/>
    <cellStyle name="Komma 3 2 3 3 2 2 4" xfId="2542" xr:uid="{00000000-0005-0000-0000-00004F000000}"/>
    <cellStyle name="Komma 3 2 3 3 2 2 4 2" xfId="6670" xr:uid="{00000000-0005-0000-0000-00004F000000}"/>
    <cellStyle name="Komma 3 2 3 3 2 2 5" xfId="4606" xr:uid="{00000000-0005-0000-0000-00004F000000}"/>
    <cellStyle name="Komma 3 2 3 3 2 3" xfId="736" xr:uid="{00000000-0005-0000-0000-00004F000000}"/>
    <cellStyle name="Komma 3 2 3 3 2 3 2" xfId="1768" xr:uid="{00000000-0005-0000-0000-00004F000000}"/>
    <cellStyle name="Komma 3 2 3 3 2 3 2 2" xfId="3832" xr:uid="{00000000-0005-0000-0000-00004F000000}"/>
    <cellStyle name="Komma 3 2 3 3 2 3 2 2 2" xfId="7960" xr:uid="{00000000-0005-0000-0000-00004F000000}"/>
    <cellStyle name="Komma 3 2 3 3 2 3 2 3" xfId="5896" xr:uid="{00000000-0005-0000-0000-00004F000000}"/>
    <cellStyle name="Komma 3 2 3 3 2 3 3" xfId="2800" xr:uid="{00000000-0005-0000-0000-00004F000000}"/>
    <cellStyle name="Komma 3 2 3 3 2 3 3 2" xfId="6928" xr:uid="{00000000-0005-0000-0000-00004F000000}"/>
    <cellStyle name="Komma 3 2 3 3 2 3 4" xfId="4864" xr:uid="{00000000-0005-0000-0000-00004F000000}"/>
    <cellStyle name="Komma 3 2 3 3 2 4" xfId="1252" xr:uid="{00000000-0005-0000-0000-00004F000000}"/>
    <cellStyle name="Komma 3 2 3 3 2 4 2" xfId="3316" xr:uid="{00000000-0005-0000-0000-00004F000000}"/>
    <cellStyle name="Komma 3 2 3 3 2 4 2 2" xfId="7444" xr:uid="{00000000-0005-0000-0000-00004F000000}"/>
    <cellStyle name="Komma 3 2 3 3 2 4 3" xfId="5380" xr:uid="{00000000-0005-0000-0000-00004F000000}"/>
    <cellStyle name="Komma 3 2 3 3 2 5" xfId="2284" xr:uid="{00000000-0005-0000-0000-00004F000000}"/>
    <cellStyle name="Komma 3 2 3 3 2 5 2" xfId="6412" xr:uid="{00000000-0005-0000-0000-00004F000000}"/>
    <cellStyle name="Komma 3 2 3 3 2 6" xfId="4348" xr:uid="{00000000-0005-0000-0000-00004F000000}"/>
    <cellStyle name="Komma 3 2 3 3 3" xfId="349" xr:uid="{00000000-0005-0000-0000-00004F000000}"/>
    <cellStyle name="Komma 3 2 3 3 3 2" xfId="865" xr:uid="{00000000-0005-0000-0000-00004F000000}"/>
    <cellStyle name="Komma 3 2 3 3 3 2 2" xfId="1897" xr:uid="{00000000-0005-0000-0000-00004F000000}"/>
    <cellStyle name="Komma 3 2 3 3 3 2 2 2" xfId="3961" xr:uid="{00000000-0005-0000-0000-00004F000000}"/>
    <cellStyle name="Komma 3 2 3 3 3 2 2 2 2" xfId="8089" xr:uid="{00000000-0005-0000-0000-00004F000000}"/>
    <cellStyle name="Komma 3 2 3 3 3 2 2 3" xfId="6025" xr:uid="{00000000-0005-0000-0000-00004F000000}"/>
    <cellStyle name="Komma 3 2 3 3 3 2 3" xfId="2929" xr:uid="{00000000-0005-0000-0000-00004F000000}"/>
    <cellStyle name="Komma 3 2 3 3 3 2 3 2" xfId="7057" xr:uid="{00000000-0005-0000-0000-00004F000000}"/>
    <cellStyle name="Komma 3 2 3 3 3 2 4" xfId="4993" xr:uid="{00000000-0005-0000-0000-00004F000000}"/>
    <cellStyle name="Komma 3 2 3 3 3 3" xfId="1381" xr:uid="{00000000-0005-0000-0000-00004F000000}"/>
    <cellStyle name="Komma 3 2 3 3 3 3 2" xfId="3445" xr:uid="{00000000-0005-0000-0000-00004F000000}"/>
    <cellStyle name="Komma 3 2 3 3 3 3 2 2" xfId="7573" xr:uid="{00000000-0005-0000-0000-00004F000000}"/>
    <cellStyle name="Komma 3 2 3 3 3 3 3" xfId="5509" xr:uid="{00000000-0005-0000-0000-00004F000000}"/>
    <cellStyle name="Komma 3 2 3 3 3 4" xfId="2413" xr:uid="{00000000-0005-0000-0000-00004F000000}"/>
    <cellStyle name="Komma 3 2 3 3 3 4 2" xfId="6541" xr:uid="{00000000-0005-0000-0000-00004F000000}"/>
    <cellStyle name="Komma 3 2 3 3 3 5" xfId="4477" xr:uid="{00000000-0005-0000-0000-00004F000000}"/>
    <cellStyle name="Komma 3 2 3 3 4" xfId="607" xr:uid="{00000000-0005-0000-0000-00004F000000}"/>
    <cellStyle name="Komma 3 2 3 3 4 2" xfId="1639" xr:uid="{00000000-0005-0000-0000-00004F000000}"/>
    <cellStyle name="Komma 3 2 3 3 4 2 2" xfId="3703" xr:uid="{00000000-0005-0000-0000-00004F000000}"/>
    <cellStyle name="Komma 3 2 3 3 4 2 2 2" xfId="7831" xr:uid="{00000000-0005-0000-0000-00004F000000}"/>
    <cellStyle name="Komma 3 2 3 3 4 2 3" xfId="5767" xr:uid="{00000000-0005-0000-0000-00004F000000}"/>
    <cellStyle name="Komma 3 2 3 3 4 3" xfId="2671" xr:uid="{00000000-0005-0000-0000-00004F000000}"/>
    <cellStyle name="Komma 3 2 3 3 4 3 2" xfId="6799" xr:uid="{00000000-0005-0000-0000-00004F000000}"/>
    <cellStyle name="Komma 3 2 3 3 4 4" xfId="4735" xr:uid="{00000000-0005-0000-0000-00004F000000}"/>
    <cellStyle name="Komma 3 2 3 3 5" xfId="1123" xr:uid="{00000000-0005-0000-0000-00004F000000}"/>
    <cellStyle name="Komma 3 2 3 3 5 2" xfId="3187" xr:uid="{00000000-0005-0000-0000-00004F000000}"/>
    <cellStyle name="Komma 3 2 3 3 5 2 2" xfId="7315" xr:uid="{00000000-0005-0000-0000-00004F000000}"/>
    <cellStyle name="Komma 3 2 3 3 5 3" xfId="5251" xr:uid="{00000000-0005-0000-0000-00004F000000}"/>
    <cellStyle name="Komma 3 2 3 3 6" xfId="2155" xr:uid="{00000000-0005-0000-0000-00004F000000}"/>
    <cellStyle name="Komma 3 2 3 3 6 2" xfId="6283" xr:uid="{00000000-0005-0000-0000-00004F000000}"/>
    <cellStyle name="Komma 3 2 3 3 7" xfId="4219" xr:uid="{00000000-0005-0000-0000-00004F000000}"/>
    <cellStyle name="Komma 3 2 3 4" xfId="156" xr:uid="{00000000-0005-0000-0000-00004C000000}"/>
    <cellStyle name="Komma 3 2 3 4 2" xfId="414" xr:uid="{00000000-0005-0000-0000-00004C000000}"/>
    <cellStyle name="Komma 3 2 3 4 2 2" xfId="930" xr:uid="{00000000-0005-0000-0000-00004C000000}"/>
    <cellStyle name="Komma 3 2 3 4 2 2 2" xfId="1962" xr:uid="{00000000-0005-0000-0000-00004C000000}"/>
    <cellStyle name="Komma 3 2 3 4 2 2 2 2" xfId="4026" xr:uid="{00000000-0005-0000-0000-00004C000000}"/>
    <cellStyle name="Komma 3 2 3 4 2 2 2 2 2" xfId="8154" xr:uid="{00000000-0005-0000-0000-00004C000000}"/>
    <cellStyle name="Komma 3 2 3 4 2 2 2 3" xfId="6090" xr:uid="{00000000-0005-0000-0000-00004C000000}"/>
    <cellStyle name="Komma 3 2 3 4 2 2 3" xfId="2994" xr:uid="{00000000-0005-0000-0000-00004C000000}"/>
    <cellStyle name="Komma 3 2 3 4 2 2 3 2" xfId="7122" xr:uid="{00000000-0005-0000-0000-00004C000000}"/>
    <cellStyle name="Komma 3 2 3 4 2 2 4" xfId="5058" xr:uid="{00000000-0005-0000-0000-00004C000000}"/>
    <cellStyle name="Komma 3 2 3 4 2 3" xfId="1446" xr:uid="{00000000-0005-0000-0000-00004C000000}"/>
    <cellStyle name="Komma 3 2 3 4 2 3 2" xfId="3510" xr:uid="{00000000-0005-0000-0000-00004C000000}"/>
    <cellStyle name="Komma 3 2 3 4 2 3 2 2" xfId="7638" xr:uid="{00000000-0005-0000-0000-00004C000000}"/>
    <cellStyle name="Komma 3 2 3 4 2 3 3" xfId="5574" xr:uid="{00000000-0005-0000-0000-00004C000000}"/>
    <cellStyle name="Komma 3 2 3 4 2 4" xfId="2478" xr:uid="{00000000-0005-0000-0000-00004C000000}"/>
    <cellStyle name="Komma 3 2 3 4 2 4 2" xfId="6606" xr:uid="{00000000-0005-0000-0000-00004C000000}"/>
    <cellStyle name="Komma 3 2 3 4 2 5" xfId="4542" xr:uid="{00000000-0005-0000-0000-00004C000000}"/>
    <cellStyle name="Komma 3 2 3 4 3" xfId="672" xr:uid="{00000000-0005-0000-0000-00004C000000}"/>
    <cellStyle name="Komma 3 2 3 4 3 2" xfId="1704" xr:uid="{00000000-0005-0000-0000-00004C000000}"/>
    <cellStyle name="Komma 3 2 3 4 3 2 2" xfId="3768" xr:uid="{00000000-0005-0000-0000-00004C000000}"/>
    <cellStyle name="Komma 3 2 3 4 3 2 2 2" xfId="7896" xr:uid="{00000000-0005-0000-0000-00004C000000}"/>
    <cellStyle name="Komma 3 2 3 4 3 2 3" xfId="5832" xr:uid="{00000000-0005-0000-0000-00004C000000}"/>
    <cellStyle name="Komma 3 2 3 4 3 3" xfId="2736" xr:uid="{00000000-0005-0000-0000-00004C000000}"/>
    <cellStyle name="Komma 3 2 3 4 3 3 2" xfId="6864" xr:uid="{00000000-0005-0000-0000-00004C000000}"/>
    <cellStyle name="Komma 3 2 3 4 3 4" xfId="4800" xr:uid="{00000000-0005-0000-0000-00004C000000}"/>
    <cellStyle name="Komma 3 2 3 4 4" xfId="1188" xr:uid="{00000000-0005-0000-0000-00004C000000}"/>
    <cellStyle name="Komma 3 2 3 4 4 2" xfId="3252" xr:uid="{00000000-0005-0000-0000-00004C000000}"/>
    <cellStyle name="Komma 3 2 3 4 4 2 2" xfId="7380" xr:uid="{00000000-0005-0000-0000-00004C000000}"/>
    <cellStyle name="Komma 3 2 3 4 4 3" xfId="5316" xr:uid="{00000000-0005-0000-0000-00004C000000}"/>
    <cellStyle name="Komma 3 2 3 4 5" xfId="2220" xr:uid="{00000000-0005-0000-0000-00004C000000}"/>
    <cellStyle name="Komma 3 2 3 4 5 2" xfId="6348" xr:uid="{00000000-0005-0000-0000-00004C000000}"/>
    <cellStyle name="Komma 3 2 3 4 6" xfId="4284" xr:uid="{00000000-0005-0000-0000-00004C000000}"/>
    <cellStyle name="Komma 3 2 3 5" xfId="285" xr:uid="{00000000-0005-0000-0000-00004C000000}"/>
    <cellStyle name="Komma 3 2 3 5 2" xfId="801" xr:uid="{00000000-0005-0000-0000-00004C000000}"/>
    <cellStyle name="Komma 3 2 3 5 2 2" xfId="1833" xr:uid="{00000000-0005-0000-0000-00004C000000}"/>
    <cellStyle name="Komma 3 2 3 5 2 2 2" xfId="3897" xr:uid="{00000000-0005-0000-0000-00004C000000}"/>
    <cellStyle name="Komma 3 2 3 5 2 2 2 2" xfId="8025" xr:uid="{00000000-0005-0000-0000-00004C000000}"/>
    <cellStyle name="Komma 3 2 3 5 2 2 3" xfId="5961" xr:uid="{00000000-0005-0000-0000-00004C000000}"/>
    <cellStyle name="Komma 3 2 3 5 2 3" xfId="2865" xr:uid="{00000000-0005-0000-0000-00004C000000}"/>
    <cellStyle name="Komma 3 2 3 5 2 3 2" xfId="6993" xr:uid="{00000000-0005-0000-0000-00004C000000}"/>
    <cellStyle name="Komma 3 2 3 5 2 4" xfId="4929" xr:uid="{00000000-0005-0000-0000-00004C000000}"/>
    <cellStyle name="Komma 3 2 3 5 3" xfId="1317" xr:uid="{00000000-0005-0000-0000-00004C000000}"/>
    <cellStyle name="Komma 3 2 3 5 3 2" xfId="3381" xr:uid="{00000000-0005-0000-0000-00004C000000}"/>
    <cellStyle name="Komma 3 2 3 5 3 2 2" xfId="7509" xr:uid="{00000000-0005-0000-0000-00004C000000}"/>
    <cellStyle name="Komma 3 2 3 5 3 3" xfId="5445" xr:uid="{00000000-0005-0000-0000-00004C000000}"/>
    <cellStyle name="Komma 3 2 3 5 4" xfId="2349" xr:uid="{00000000-0005-0000-0000-00004C000000}"/>
    <cellStyle name="Komma 3 2 3 5 4 2" xfId="6477" xr:uid="{00000000-0005-0000-0000-00004C000000}"/>
    <cellStyle name="Komma 3 2 3 5 5" xfId="4413" xr:uid="{00000000-0005-0000-0000-00004C000000}"/>
    <cellStyle name="Komma 3 2 3 6" xfId="543" xr:uid="{00000000-0005-0000-0000-00004C000000}"/>
    <cellStyle name="Komma 3 2 3 6 2" xfId="1575" xr:uid="{00000000-0005-0000-0000-00004C000000}"/>
    <cellStyle name="Komma 3 2 3 6 2 2" xfId="3639" xr:uid="{00000000-0005-0000-0000-00004C000000}"/>
    <cellStyle name="Komma 3 2 3 6 2 2 2" xfId="7767" xr:uid="{00000000-0005-0000-0000-00004C000000}"/>
    <cellStyle name="Komma 3 2 3 6 2 3" xfId="5703" xr:uid="{00000000-0005-0000-0000-00004C000000}"/>
    <cellStyle name="Komma 3 2 3 6 3" xfId="2607" xr:uid="{00000000-0005-0000-0000-00004C000000}"/>
    <cellStyle name="Komma 3 2 3 6 3 2" xfId="6735" xr:uid="{00000000-0005-0000-0000-00004C000000}"/>
    <cellStyle name="Komma 3 2 3 6 4" xfId="4671" xr:uid="{00000000-0005-0000-0000-00004C000000}"/>
    <cellStyle name="Komma 3 2 3 7" xfId="1059" xr:uid="{00000000-0005-0000-0000-00004C000000}"/>
    <cellStyle name="Komma 3 2 3 7 2" xfId="3123" xr:uid="{00000000-0005-0000-0000-00004C000000}"/>
    <cellStyle name="Komma 3 2 3 7 2 2" xfId="7251" xr:uid="{00000000-0005-0000-0000-00004C000000}"/>
    <cellStyle name="Komma 3 2 3 7 3" xfId="5187" xr:uid="{00000000-0005-0000-0000-00004C000000}"/>
    <cellStyle name="Komma 3 2 3 8" xfId="2091" xr:uid="{00000000-0005-0000-0000-00004C000000}"/>
    <cellStyle name="Komma 3 2 3 8 2" xfId="6219" xr:uid="{00000000-0005-0000-0000-00004C000000}"/>
    <cellStyle name="Komma 3 2 3 9" xfId="4155" xr:uid="{00000000-0005-0000-0000-00004C000000}"/>
    <cellStyle name="Komma 3 2 4" xfId="43" xr:uid="{00000000-0005-0000-0000-000050000000}"/>
    <cellStyle name="Komma 3 2 4 2" xfId="107" xr:uid="{00000000-0005-0000-0000-000051000000}"/>
    <cellStyle name="Komma 3 2 4 2 2" xfId="236" xr:uid="{00000000-0005-0000-0000-000051000000}"/>
    <cellStyle name="Komma 3 2 4 2 2 2" xfId="494" xr:uid="{00000000-0005-0000-0000-000051000000}"/>
    <cellStyle name="Komma 3 2 4 2 2 2 2" xfId="1010" xr:uid="{00000000-0005-0000-0000-000051000000}"/>
    <cellStyle name="Komma 3 2 4 2 2 2 2 2" xfId="2042" xr:uid="{00000000-0005-0000-0000-000051000000}"/>
    <cellStyle name="Komma 3 2 4 2 2 2 2 2 2" xfId="4106" xr:uid="{00000000-0005-0000-0000-000051000000}"/>
    <cellStyle name="Komma 3 2 4 2 2 2 2 2 2 2" xfId="8234" xr:uid="{00000000-0005-0000-0000-000051000000}"/>
    <cellStyle name="Komma 3 2 4 2 2 2 2 2 3" xfId="6170" xr:uid="{00000000-0005-0000-0000-000051000000}"/>
    <cellStyle name="Komma 3 2 4 2 2 2 2 3" xfId="3074" xr:uid="{00000000-0005-0000-0000-000051000000}"/>
    <cellStyle name="Komma 3 2 4 2 2 2 2 3 2" xfId="7202" xr:uid="{00000000-0005-0000-0000-000051000000}"/>
    <cellStyle name="Komma 3 2 4 2 2 2 2 4" xfId="5138" xr:uid="{00000000-0005-0000-0000-000051000000}"/>
    <cellStyle name="Komma 3 2 4 2 2 2 3" xfId="1526" xr:uid="{00000000-0005-0000-0000-000051000000}"/>
    <cellStyle name="Komma 3 2 4 2 2 2 3 2" xfId="3590" xr:uid="{00000000-0005-0000-0000-000051000000}"/>
    <cellStyle name="Komma 3 2 4 2 2 2 3 2 2" xfId="7718" xr:uid="{00000000-0005-0000-0000-000051000000}"/>
    <cellStyle name="Komma 3 2 4 2 2 2 3 3" xfId="5654" xr:uid="{00000000-0005-0000-0000-000051000000}"/>
    <cellStyle name="Komma 3 2 4 2 2 2 4" xfId="2558" xr:uid="{00000000-0005-0000-0000-000051000000}"/>
    <cellStyle name="Komma 3 2 4 2 2 2 4 2" xfId="6686" xr:uid="{00000000-0005-0000-0000-000051000000}"/>
    <cellStyle name="Komma 3 2 4 2 2 2 5" xfId="4622" xr:uid="{00000000-0005-0000-0000-000051000000}"/>
    <cellStyle name="Komma 3 2 4 2 2 3" xfId="752" xr:uid="{00000000-0005-0000-0000-000051000000}"/>
    <cellStyle name="Komma 3 2 4 2 2 3 2" xfId="1784" xr:uid="{00000000-0005-0000-0000-000051000000}"/>
    <cellStyle name="Komma 3 2 4 2 2 3 2 2" xfId="3848" xr:uid="{00000000-0005-0000-0000-000051000000}"/>
    <cellStyle name="Komma 3 2 4 2 2 3 2 2 2" xfId="7976" xr:uid="{00000000-0005-0000-0000-000051000000}"/>
    <cellStyle name="Komma 3 2 4 2 2 3 2 3" xfId="5912" xr:uid="{00000000-0005-0000-0000-000051000000}"/>
    <cellStyle name="Komma 3 2 4 2 2 3 3" xfId="2816" xr:uid="{00000000-0005-0000-0000-000051000000}"/>
    <cellStyle name="Komma 3 2 4 2 2 3 3 2" xfId="6944" xr:uid="{00000000-0005-0000-0000-000051000000}"/>
    <cellStyle name="Komma 3 2 4 2 2 3 4" xfId="4880" xr:uid="{00000000-0005-0000-0000-000051000000}"/>
    <cellStyle name="Komma 3 2 4 2 2 4" xfId="1268" xr:uid="{00000000-0005-0000-0000-000051000000}"/>
    <cellStyle name="Komma 3 2 4 2 2 4 2" xfId="3332" xr:uid="{00000000-0005-0000-0000-000051000000}"/>
    <cellStyle name="Komma 3 2 4 2 2 4 2 2" xfId="7460" xr:uid="{00000000-0005-0000-0000-000051000000}"/>
    <cellStyle name="Komma 3 2 4 2 2 4 3" xfId="5396" xr:uid="{00000000-0005-0000-0000-000051000000}"/>
    <cellStyle name="Komma 3 2 4 2 2 5" xfId="2300" xr:uid="{00000000-0005-0000-0000-000051000000}"/>
    <cellStyle name="Komma 3 2 4 2 2 5 2" xfId="6428" xr:uid="{00000000-0005-0000-0000-000051000000}"/>
    <cellStyle name="Komma 3 2 4 2 2 6" xfId="4364" xr:uid="{00000000-0005-0000-0000-000051000000}"/>
    <cellStyle name="Komma 3 2 4 2 3" xfId="365" xr:uid="{00000000-0005-0000-0000-000051000000}"/>
    <cellStyle name="Komma 3 2 4 2 3 2" xfId="881" xr:uid="{00000000-0005-0000-0000-000051000000}"/>
    <cellStyle name="Komma 3 2 4 2 3 2 2" xfId="1913" xr:uid="{00000000-0005-0000-0000-000051000000}"/>
    <cellStyle name="Komma 3 2 4 2 3 2 2 2" xfId="3977" xr:uid="{00000000-0005-0000-0000-000051000000}"/>
    <cellStyle name="Komma 3 2 4 2 3 2 2 2 2" xfId="8105" xr:uid="{00000000-0005-0000-0000-000051000000}"/>
    <cellStyle name="Komma 3 2 4 2 3 2 2 3" xfId="6041" xr:uid="{00000000-0005-0000-0000-000051000000}"/>
    <cellStyle name="Komma 3 2 4 2 3 2 3" xfId="2945" xr:uid="{00000000-0005-0000-0000-000051000000}"/>
    <cellStyle name="Komma 3 2 4 2 3 2 3 2" xfId="7073" xr:uid="{00000000-0005-0000-0000-000051000000}"/>
    <cellStyle name="Komma 3 2 4 2 3 2 4" xfId="5009" xr:uid="{00000000-0005-0000-0000-000051000000}"/>
    <cellStyle name="Komma 3 2 4 2 3 3" xfId="1397" xr:uid="{00000000-0005-0000-0000-000051000000}"/>
    <cellStyle name="Komma 3 2 4 2 3 3 2" xfId="3461" xr:uid="{00000000-0005-0000-0000-000051000000}"/>
    <cellStyle name="Komma 3 2 4 2 3 3 2 2" xfId="7589" xr:uid="{00000000-0005-0000-0000-000051000000}"/>
    <cellStyle name="Komma 3 2 4 2 3 3 3" xfId="5525" xr:uid="{00000000-0005-0000-0000-000051000000}"/>
    <cellStyle name="Komma 3 2 4 2 3 4" xfId="2429" xr:uid="{00000000-0005-0000-0000-000051000000}"/>
    <cellStyle name="Komma 3 2 4 2 3 4 2" xfId="6557" xr:uid="{00000000-0005-0000-0000-000051000000}"/>
    <cellStyle name="Komma 3 2 4 2 3 5" xfId="4493" xr:uid="{00000000-0005-0000-0000-000051000000}"/>
    <cellStyle name="Komma 3 2 4 2 4" xfId="623" xr:uid="{00000000-0005-0000-0000-000051000000}"/>
    <cellStyle name="Komma 3 2 4 2 4 2" xfId="1655" xr:uid="{00000000-0005-0000-0000-000051000000}"/>
    <cellStyle name="Komma 3 2 4 2 4 2 2" xfId="3719" xr:uid="{00000000-0005-0000-0000-000051000000}"/>
    <cellStyle name="Komma 3 2 4 2 4 2 2 2" xfId="7847" xr:uid="{00000000-0005-0000-0000-000051000000}"/>
    <cellStyle name="Komma 3 2 4 2 4 2 3" xfId="5783" xr:uid="{00000000-0005-0000-0000-000051000000}"/>
    <cellStyle name="Komma 3 2 4 2 4 3" xfId="2687" xr:uid="{00000000-0005-0000-0000-000051000000}"/>
    <cellStyle name="Komma 3 2 4 2 4 3 2" xfId="6815" xr:uid="{00000000-0005-0000-0000-000051000000}"/>
    <cellStyle name="Komma 3 2 4 2 4 4" xfId="4751" xr:uid="{00000000-0005-0000-0000-000051000000}"/>
    <cellStyle name="Komma 3 2 4 2 5" xfId="1139" xr:uid="{00000000-0005-0000-0000-000051000000}"/>
    <cellStyle name="Komma 3 2 4 2 5 2" xfId="3203" xr:uid="{00000000-0005-0000-0000-000051000000}"/>
    <cellStyle name="Komma 3 2 4 2 5 2 2" xfId="7331" xr:uid="{00000000-0005-0000-0000-000051000000}"/>
    <cellStyle name="Komma 3 2 4 2 5 3" xfId="5267" xr:uid="{00000000-0005-0000-0000-000051000000}"/>
    <cellStyle name="Komma 3 2 4 2 6" xfId="2171" xr:uid="{00000000-0005-0000-0000-000051000000}"/>
    <cellStyle name="Komma 3 2 4 2 6 2" xfId="6299" xr:uid="{00000000-0005-0000-0000-000051000000}"/>
    <cellStyle name="Komma 3 2 4 2 7" xfId="4235" xr:uid="{00000000-0005-0000-0000-000051000000}"/>
    <cellStyle name="Komma 3 2 4 3" xfId="172" xr:uid="{00000000-0005-0000-0000-000050000000}"/>
    <cellStyle name="Komma 3 2 4 3 2" xfId="430" xr:uid="{00000000-0005-0000-0000-000050000000}"/>
    <cellStyle name="Komma 3 2 4 3 2 2" xfId="946" xr:uid="{00000000-0005-0000-0000-000050000000}"/>
    <cellStyle name="Komma 3 2 4 3 2 2 2" xfId="1978" xr:uid="{00000000-0005-0000-0000-000050000000}"/>
    <cellStyle name="Komma 3 2 4 3 2 2 2 2" xfId="4042" xr:uid="{00000000-0005-0000-0000-000050000000}"/>
    <cellStyle name="Komma 3 2 4 3 2 2 2 2 2" xfId="8170" xr:uid="{00000000-0005-0000-0000-000050000000}"/>
    <cellStyle name="Komma 3 2 4 3 2 2 2 3" xfId="6106" xr:uid="{00000000-0005-0000-0000-000050000000}"/>
    <cellStyle name="Komma 3 2 4 3 2 2 3" xfId="3010" xr:uid="{00000000-0005-0000-0000-000050000000}"/>
    <cellStyle name="Komma 3 2 4 3 2 2 3 2" xfId="7138" xr:uid="{00000000-0005-0000-0000-000050000000}"/>
    <cellStyle name="Komma 3 2 4 3 2 2 4" xfId="5074" xr:uid="{00000000-0005-0000-0000-000050000000}"/>
    <cellStyle name="Komma 3 2 4 3 2 3" xfId="1462" xr:uid="{00000000-0005-0000-0000-000050000000}"/>
    <cellStyle name="Komma 3 2 4 3 2 3 2" xfId="3526" xr:uid="{00000000-0005-0000-0000-000050000000}"/>
    <cellStyle name="Komma 3 2 4 3 2 3 2 2" xfId="7654" xr:uid="{00000000-0005-0000-0000-000050000000}"/>
    <cellStyle name="Komma 3 2 4 3 2 3 3" xfId="5590" xr:uid="{00000000-0005-0000-0000-000050000000}"/>
    <cellStyle name="Komma 3 2 4 3 2 4" xfId="2494" xr:uid="{00000000-0005-0000-0000-000050000000}"/>
    <cellStyle name="Komma 3 2 4 3 2 4 2" xfId="6622" xr:uid="{00000000-0005-0000-0000-000050000000}"/>
    <cellStyle name="Komma 3 2 4 3 2 5" xfId="4558" xr:uid="{00000000-0005-0000-0000-000050000000}"/>
    <cellStyle name="Komma 3 2 4 3 3" xfId="688" xr:uid="{00000000-0005-0000-0000-000050000000}"/>
    <cellStyle name="Komma 3 2 4 3 3 2" xfId="1720" xr:uid="{00000000-0005-0000-0000-000050000000}"/>
    <cellStyle name="Komma 3 2 4 3 3 2 2" xfId="3784" xr:uid="{00000000-0005-0000-0000-000050000000}"/>
    <cellStyle name="Komma 3 2 4 3 3 2 2 2" xfId="7912" xr:uid="{00000000-0005-0000-0000-000050000000}"/>
    <cellStyle name="Komma 3 2 4 3 3 2 3" xfId="5848" xr:uid="{00000000-0005-0000-0000-000050000000}"/>
    <cellStyle name="Komma 3 2 4 3 3 3" xfId="2752" xr:uid="{00000000-0005-0000-0000-000050000000}"/>
    <cellStyle name="Komma 3 2 4 3 3 3 2" xfId="6880" xr:uid="{00000000-0005-0000-0000-000050000000}"/>
    <cellStyle name="Komma 3 2 4 3 3 4" xfId="4816" xr:uid="{00000000-0005-0000-0000-000050000000}"/>
    <cellStyle name="Komma 3 2 4 3 4" xfId="1204" xr:uid="{00000000-0005-0000-0000-000050000000}"/>
    <cellStyle name="Komma 3 2 4 3 4 2" xfId="3268" xr:uid="{00000000-0005-0000-0000-000050000000}"/>
    <cellStyle name="Komma 3 2 4 3 4 2 2" xfId="7396" xr:uid="{00000000-0005-0000-0000-000050000000}"/>
    <cellStyle name="Komma 3 2 4 3 4 3" xfId="5332" xr:uid="{00000000-0005-0000-0000-000050000000}"/>
    <cellStyle name="Komma 3 2 4 3 5" xfId="2236" xr:uid="{00000000-0005-0000-0000-000050000000}"/>
    <cellStyle name="Komma 3 2 4 3 5 2" xfId="6364" xr:uid="{00000000-0005-0000-0000-000050000000}"/>
    <cellStyle name="Komma 3 2 4 3 6" xfId="4300" xr:uid="{00000000-0005-0000-0000-000050000000}"/>
    <cellStyle name="Komma 3 2 4 4" xfId="301" xr:uid="{00000000-0005-0000-0000-000050000000}"/>
    <cellStyle name="Komma 3 2 4 4 2" xfId="817" xr:uid="{00000000-0005-0000-0000-000050000000}"/>
    <cellStyle name="Komma 3 2 4 4 2 2" xfId="1849" xr:uid="{00000000-0005-0000-0000-000050000000}"/>
    <cellStyle name="Komma 3 2 4 4 2 2 2" xfId="3913" xr:uid="{00000000-0005-0000-0000-000050000000}"/>
    <cellStyle name="Komma 3 2 4 4 2 2 2 2" xfId="8041" xr:uid="{00000000-0005-0000-0000-000050000000}"/>
    <cellStyle name="Komma 3 2 4 4 2 2 3" xfId="5977" xr:uid="{00000000-0005-0000-0000-000050000000}"/>
    <cellStyle name="Komma 3 2 4 4 2 3" xfId="2881" xr:uid="{00000000-0005-0000-0000-000050000000}"/>
    <cellStyle name="Komma 3 2 4 4 2 3 2" xfId="7009" xr:uid="{00000000-0005-0000-0000-000050000000}"/>
    <cellStyle name="Komma 3 2 4 4 2 4" xfId="4945" xr:uid="{00000000-0005-0000-0000-000050000000}"/>
    <cellStyle name="Komma 3 2 4 4 3" xfId="1333" xr:uid="{00000000-0005-0000-0000-000050000000}"/>
    <cellStyle name="Komma 3 2 4 4 3 2" xfId="3397" xr:uid="{00000000-0005-0000-0000-000050000000}"/>
    <cellStyle name="Komma 3 2 4 4 3 2 2" xfId="7525" xr:uid="{00000000-0005-0000-0000-000050000000}"/>
    <cellStyle name="Komma 3 2 4 4 3 3" xfId="5461" xr:uid="{00000000-0005-0000-0000-000050000000}"/>
    <cellStyle name="Komma 3 2 4 4 4" xfId="2365" xr:uid="{00000000-0005-0000-0000-000050000000}"/>
    <cellStyle name="Komma 3 2 4 4 4 2" xfId="6493" xr:uid="{00000000-0005-0000-0000-000050000000}"/>
    <cellStyle name="Komma 3 2 4 4 5" xfId="4429" xr:uid="{00000000-0005-0000-0000-000050000000}"/>
    <cellStyle name="Komma 3 2 4 5" xfId="559" xr:uid="{00000000-0005-0000-0000-000050000000}"/>
    <cellStyle name="Komma 3 2 4 5 2" xfId="1591" xr:uid="{00000000-0005-0000-0000-000050000000}"/>
    <cellStyle name="Komma 3 2 4 5 2 2" xfId="3655" xr:uid="{00000000-0005-0000-0000-000050000000}"/>
    <cellStyle name="Komma 3 2 4 5 2 2 2" xfId="7783" xr:uid="{00000000-0005-0000-0000-000050000000}"/>
    <cellStyle name="Komma 3 2 4 5 2 3" xfId="5719" xr:uid="{00000000-0005-0000-0000-000050000000}"/>
    <cellStyle name="Komma 3 2 4 5 3" xfId="2623" xr:uid="{00000000-0005-0000-0000-000050000000}"/>
    <cellStyle name="Komma 3 2 4 5 3 2" xfId="6751" xr:uid="{00000000-0005-0000-0000-000050000000}"/>
    <cellStyle name="Komma 3 2 4 5 4" xfId="4687" xr:uid="{00000000-0005-0000-0000-000050000000}"/>
    <cellStyle name="Komma 3 2 4 6" xfId="1075" xr:uid="{00000000-0005-0000-0000-000050000000}"/>
    <cellStyle name="Komma 3 2 4 6 2" xfId="3139" xr:uid="{00000000-0005-0000-0000-000050000000}"/>
    <cellStyle name="Komma 3 2 4 6 2 2" xfId="7267" xr:uid="{00000000-0005-0000-0000-000050000000}"/>
    <cellStyle name="Komma 3 2 4 6 3" xfId="5203" xr:uid="{00000000-0005-0000-0000-000050000000}"/>
    <cellStyle name="Komma 3 2 4 7" xfId="2107" xr:uid="{00000000-0005-0000-0000-000050000000}"/>
    <cellStyle name="Komma 3 2 4 7 2" xfId="6235" xr:uid="{00000000-0005-0000-0000-000050000000}"/>
    <cellStyle name="Komma 3 2 4 8" xfId="4171" xr:uid="{00000000-0005-0000-0000-000050000000}"/>
    <cellStyle name="Komma 3 2 5" xfId="75" xr:uid="{00000000-0005-0000-0000-000052000000}"/>
    <cellStyle name="Komma 3 2 5 2" xfId="204" xr:uid="{00000000-0005-0000-0000-000052000000}"/>
    <cellStyle name="Komma 3 2 5 2 2" xfId="462" xr:uid="{00000000-0005-0000-0000-000052000000}"/>
    <cellStyle name="Komma 3 2 5 2 2 2" xfId="978" xr:uid="{00000000-0005-0000-0000-000052000000}"/>
    <cellStyle name="Komma 3 2 5 2 2 2 2" xfId="2010" xr:uid="{00000000-0005-0000-0000-000052000000}"/>
    <cellStyle name="Komma 3 2 5 2 2 2 2 2" xfId="4074" xr:uid="{00000000-0005-0000-0000-000052000000}"/>
    <cellStyle name="Komma 3 2 5 2 2 2 2 2 2" xfId="8202" xr:uid="{00000000-0005-0000-0000-000052000000}"/>
    <cellStyle name="Komma 3 2 5 2 2 2 2 3" xfId="6138" xr:uid="{00000000-0005-0000-0000-000052000000}"/>
    <cellStyle name="Komma 3 2 5 2 2 2 3" xfId="3042" xr:uid="{00000000-0005-0000-0000-000052000000}"/>
    <cellStyle name="Komma 3 2 5 2 2 2 3 2" xfId="7170" xr:uid="{00000000-0005-0000-0000-000052000000}"/>
    <cellStyle name="Komma 3 2 5 2 2 2 4" xfId="5106" xr:uid="{00000000-0005-0000-0000-000052000000}"/>
    <cellStyle name="Komma 3 2 5 2 2 3" xfId="1494" xr:uid="{00000000-0005-0000-0000-000052000000}"/>
    <cellStyle name="Komma 3 2 5 2 2 3 2" xfId="3558" xr:uid="{00000000-0005-0000-0000-000052000000}"/>
    <cellStyle name="Komma 3 2 5 2 2 3 2 2" xfId="7686" xr:uid="{00000000-0005-0000-0000-000052000000}"/>
    <cellStyle name="Komma 3 2 5 2 2 3 3" xfId="5622" xr:uid="{00000000-0005-0000-0000-000052000000}"/>
    <cellStyle name="Komma 3 2 5 2 2 4" xfId="2526" xr:uid="{00000000-0005-0000-0000-000052000000}"/>
    <cellStyle name="Komma 3 2 5 2 2 4 2" xfId="6654" xr:uid="{00000000-0005-0000-0000-000052000000}"/>
    <cellStyle name="Komma 3 2 5 2 2 5" xfId="4590" xr:uid="{00000000-0005-0000-0000-000052000000}"/>
    <cellStyle name="Komma 3 2 5 2 3" xfId="720" xr:uid="{00000000-0005-0000-0000-000052000000}"/>
    <cellStyle name="Komma 3 2 5 2 3 2" xfId="1752" xr:uid="{00000000-0005-0000-0000-000052000000}"/>
    <cellStyle name="Komma 3 2 5 2 3 2 2" xfId="3816" xr:uid="{00000000-0005-0000-0000-000052000000}"/>
    <cellStyle name="Komma 3 2 5 2 3 2 2 2" xfId="7944" xr:uid="{00000000-0005-0000-0000-000052000000}"/>
    <cellStyle name="Komma 3 2 5 2 3 2 3" xfId="5880" xr:uid="{00000000-0005-0000-0000-000052000000}"/>
    <cellStyle name="Komma 3 2 5 2 3 3" xfId="2784" xr:uid="{00000000-0005-0000-0000-000052000000}"/>
    <cellStyle name="Komma 3 2 5 2 3 3 2" xfId="6912" xr:uid="{00000000-0005-0000-0000-000052000000}"/>
    <cellStyle name="Komma 3 2 5 2 3 4" xfId="4848" xr:uid="{00000000-0005-0000-0000-000052000000}"/>
    <cellStyle name="Komma 3 2 5 2 4" xfId="1236" xr:uid="{00000000-0005-0000-0000-000052000000}"/>
    <cellStyle name="Komma 3 2 5 2 4 2" xfId="3300" xr:uid="{00000000-0005-0000-0000-000052000000}"/>
    <cellStyle name="Komma 3 2 5 2 4 2 2" xfId="7428" xr:uid="{00000000-0005-0000-0000-000052000000}"/>
    <cellStyle name="Komma 3 2 5 2 4 3" xfId="5364" xr:uid="{00000000-0005-0000-0000-000052000000}"/>
    <cellStyle name="Komma 3 2 5 2 5" xfId="2268" xr:uid="{00000000-0005-0000-0000-000052000000}"/>
    <cellStyle name="Komma 3 2 5 2 5 2" xfId="6396" xr:uid="{00000000-0005-0000-0000-000052000000}"/>
    <cellStyle name="Komma 3 2 5 2 6" xfId="4332" xr:uid="{00000000-0005-0000-0000-000052000000}"/>
    <cellStyle name="Komma 3 2 5 3" xfId="333" xr:uid="{00000000-0005-0000-0000-000052000000}"/>
    <cellStyle name="Komma 3 2 5 3 2" xfId="849" xr:uid="{00000000-0005-0000-0000-000052000000}"/>
    <cellStyle name="Komma 3 2 5 3 2 2" xfId="1881" xr:uid="{00000000-0005-0000-0000-000052000000}"/>
    <cellStyle name="Komma 3 2 5 3 2 2 2" xfId="3945" xr:uid="{00000000-0005-0000-0000-000052000000}"/>
    <cellStyle name="Komma 3 2 5 3 2 2 2 2" xfId="8073" xr:uid="{00000000-0005-0000-0000-000052000000}"/>
    <cellStyle name="Komma 3 2 5 3 2 2 3" xfId="6009" xr:uid="{00000000-0005-0000-0000-000052000000}"/>
    <cellStyle name="Komma 3 2 5 3 2 3" xfId="2913" xr:uid="{00000000-0005-0000-0000-000052000000}"/>
    <cellStyle name="Komma 3 2 5 3 2 3 2" xfId="7041" xr:uid="{00000000-0005-0000-0000-000052000000}"/>
    <cellStyle name="Komma 3 2 5 3 2 4" xfId="4977" xr:uid="{00000000-0005-0000-0000-000052000000}"/>
    <cellStyle name="Komma 3 2 5 3 3" xfId="1365" xr:uid="{00000000-0005-0000-0000-000052000000}"/>
    <cellStyle name="Komma 3 2 5 3 3 2" xfId="3429" xr:uid="{00000000-0005-0000-0000-000052000000}"/>
    <cellStyle name="Komma 3 2 5 3 3 2 2" xfId="7557" xr:uid="{00000000-0005-0000-0000-000052000000}"/>
    <cellStyle name="Komma 3 2 5 3 3 3" xfId="5493" xr:uid="{00000000-0005-0000-0000-000052000000}"/>
    <cellStyle name="Komma 3 2 5 3 4" xfId="2397" xr:uid="{00000000-0005-0000-0000-000052000000}"/>
    <cellStyle name="Komma 3 2 5 3 4 2" xfId="6525" xr:uid="{00000000-0005-0000-0000-000052000000}"/>
    <cellStyle name="Komma 3 2 5 3 5" xfId="4461" xr:uid="{00000000-0005-0000-0000-000052000000}"/>
    <cellStyle name="Komma 3 2 5 4" xfId="591" xr:uid="{00000000-0005-0000-0000-000052000000}"/>
    <cellStyle name="Komma 3 2 5 4 2" xfId="1623" xr:uid="{00000000-0005-0000-0000-000052000000}"/>
    <cellStyle name="Komma 3 2 5 4 2 2" xfId="3687" xr:uid="{00000000-0005-0000-0000-000052000000}"/>
    <cellStyle name="Komma 3 2 5 4 2 2 2" xfId="7815" xr:uid="{00000000-0005-0000-0000-000052000000}"/>
    <cellStyle name="Komma 3 2 5 4 2 3" xfId="5751" xr:uid="{00000000-0005-0000-0000-000052000000}"/>
    <cellStyle name="Komma 3 2 5 4 3" xfId="2655" xr:uid="{00000000-0005-0000-0000-000052000000}"/>
    <cellStyle name="Komma 3 2 5 4 3 2" xfId="6783" xr:uid="{00000000-0005-0000-0000-000052000000}"/>
    <cellStyle name="Komma 3 2 5 4 4" xfId="4719" xr:uid="{00000000-0005-0000-0000-000052000000}"/>
    <cellStyle name="Komma 3 2 5 5" xfId="1107" xr:uid="{00000000-0005-0000-0000-000052000000}"/>
    <cellStyle name="Komma 3 2 5 5 2" xfId="3171" xr:uid="{00000000-0005-0000-0000-000052000000}"/>
    <cellStyle name="Komma 3 2 5 5 2 2" xfId="7299" xr:uid="{00000000-0005-0000-0000-000052000000}"/>
    <cellStyle name="Komma 3 2 5 5 3" xfId="5235" xr:uid="{00000000-0005-0000-0000-000052000000}"/>
    <cellStyle name="Komma 3 2 5 6" xfId="2139" xr:uid="{00000000-0005-0000-0000-000052000000}"/>
    <cellStyle name="Komma 3 2 5 6 2" xfId="6267" xr:uid="{00000000-0005-0000-0000-000052000000}"/>
    <cellStyle name="Komma 3 2 5 7" xfId="4203" xr:uid="{00000000-0005-0000-0000-000052000000}"/>
    <cellStyle name="Komma 3 2 6" xfId="141" xr:uid="{00000000-0005-0000-0000-000043000000}"/>
    <cellStyle name="Komma 3 2 6 2" xfId="399" xr:uid="{00000000-0005-0000-0000-000043000000}"/>
    <cellStyle name="Komma 3 2 6 2 2" xfId="915" xr:uid="{00000000-0005-0000-0000-000043000000}"/>
    <cellStyle name="Komma 3 2 6 2 2 2" xfId="1947" xr:uid="{00000000-0005-0000-0000-000043000000}"/>
    <cellStyle name="Komma 3 2 6 2 2 2 2" xfId="4011" xr:uid="{00000000-0005-0000-0000-000043000000}"/>
    <cellStyle name="Komma 3 2 6 2 2 2 2 2" xfId="8139" xr:uid="{00000000-0005-0000-0000-000043000000}"/>
    <cellStyle name="Komma 3 2 6 2 2 2 3" xfId="6075" xr:uid="{00000000-0005-0000-0000-000043000000}"/>
    <cellStyle name="Komma 3 2 6 2 2 3" xfId="2979" xr:uid="{00000000-0005-0000-0000-000043000000}"/>
    <cellStyle name="Komma 3 2 6 2 2 3 2" xfId="7107" xr:uid="{00000000-0005-0000-0000-000043000000}"/>
    <cellStyle name="Komma 3 2 6 2 2 4" xfId="5043" xr:uid="{00000000-0005-0000-0000-000043000000}"/>
    <cellStyle name="Komma 3 2 6 2 3" xfId="1431" xr:uid="{00000000-0005-0000-0000-000043000000}"/>
    <cellStyle name="Komma 3 2 6 2 3 2" xfId="3495" xr:uid="{00000000-0005-0000-0000-000043000000}"/>
    <cellStyle name="Komma 3 2 6 2 3 2 2" xfId="7623" xr:uid="{00000000-0005-0000-0000-000043000000}"/>
    <cellStyle name="Komma 3 2 6 2 3 3" xfId="5559" xr:uid="{00000000-0005-0000-0000-000043000000}"/>
    <cellStyle name="Komma 3 2 6 2 4" xfId="2463" xr:uid="{00000000-0005-0000-0000-000043000000}"/>
    <cellStyle name="Komma 3 2 6 2 4 2" xfId="6591" xr:uid="{00000000-0005-0000-0000-000043000000}"/>
    <cellStyle name="Komma 3 2 6 2 5" xfId="4527" xr:uid="{00000000-0005-0000-0000-000043000000}"/>
    <cellStyle name="Komma 3 2 6 3" xfId="657" xr:uid="{00000000-0005-0000-0000-000043000000}"/>
    <cellStyle name="Komma 3 2 6 3 2" xfId="1689" xr:uid="{00000000-0005-0000-0000-000043000000}"/>
    <cellStyle name="Komma 3 2 6 3 2 2" xfId="3753" xr:uid="{00000000-0005-0000-0000-000043000000}"/>
    <cellStyle name="Komma 3 2 6 3 2 2 2" xfId="7881" xr:uid="{00000000-0005-0000-0000-000043000000}"/>
    <cellStyle name="Komma 3 2 6 3 2 3" xfId="5817" xr:uid="{00000000-0005-0000-0000-000043000000}"/>
    <cellStyle name="Komma 3 2 6 3 3" xfId="2721" xr:uid="{00000000-0005-0000-0000-000043000000}"/>
    <cellStyle name="Komma 3 2 6 3 3 2" xfId="6849" xr:uid="{00000000-0005-0000-0000-000043000000}"/>
    <cellStyle name="Komma 3 2 6 3 4" xfId="4785" xr:uid="{00000000-0005-0000-0000-000043000000}"/>
    <cellStyle name="Komma 3 2 6 4" xfId="1173" xr:uid="{00000000-0005-0000-0000-000043000000}"/>
    <cellStyle name="Komma 3 2 6 4 2" xfId="3237" xr:uid="{00000000-0005-0000-0000-000043000000}"/>
    <cellStyle name="Komma 3 2 6 4 2 2" xfId="7365" xr:uid="{00000000-0005-0000-0000-000043000000}"/>
    <cellStyle name="Komma 3 2 6 4 3" xfId="5301" xr:uid="{00000000-0005-0000-0000-000043000000}"/>
    <cellStyle name="Komma 3 2 6 5" xfId="2205" xr:uid="{00000000-0005-0000-0000-000043000000}"/>
    <cellStyle name="Komma 3 2 6 5 2" xfId="6333" xr:uid="{00000000-0005-0000-0000-000043000000}"/>
    <cellStyle name="Komma 3 2 6 6" xfId="4269" xr:uid="{00000000-0005-0000-0000-000043000000}"/>
    <cellStyle name="Komma 3 2 7" xfId="270" xr:uid="{00000000-0005-0000-0000-000043000000}"/>
    <cellStyle name="Komma 3 2 7 2" xfId="786" xr:uid="{00000000-0005-0000-0000-000043000000}"/>
    <cellStyle name="Komma 3 2 7 2 2" xfId="1818" xr:uid="{00000000-0005-0000-0000-000043000000}"/>
    <cellStyle name="Komma 3 2 7 2 2 2" xfId="3882" xr:uid="{00000000-0005-0000-0000-000043000000}"/>
    <cellStyle name="Komma 3 2 7 2 2 2 2" xfId="8010" xr:uid="{00000000-0005-0000-0000-000043000000}"/>
    <cellStyle name="Komma 3 2 7 2 2 3" xfId="5946" xr:uid="{00000000-0005-0000-0000-000043000000}"/>
    <cellStyle name="Komma 3 2 7 2 3" xfId="2850" xr:uid="{00000000-0005-0000-0000-000043000000}"/>
    <cellStyle name="Komma 3 2 7 2 3 2" xfId="6978" xr:uid="{00000000-0005-0000-0000-000043000000}"/>
    <cellStyle name="Komma 3 2 7 2 4" xfId="4914" xr:uid="{00000000-0005-0000-0000-000043000000}"/>
    <cellStyle name="Komma 3 2 7 3" xfId="1302" xr:uid="{00000000-0005-0000-0000-000043000000}"/>
    <cellStyle name="Komma 3 2 7 3 2" xfId="3366" xr:uid="{00000000-0005-0000-0000-000043000000}"/>
    <cellStyle name="Komma 3 2 7 3 2 2" xfId="7494" xr:uid="{00000000-0005-0000-0000-000043000000}"/>
    <cellStyle name="Komma 3 2 7 3 3" xfId="5430" xr:uid="{00000000-0005-0000-0000-000043000000}"/>
    <cellStyle name="Komma 3 2 7 4" xfId="2334" xr:uid="{00000000-0005-0000-0000-000043000000}"/>
    <cellStyle name="Komma 3 2 7 4 2" xfId="6462" xr:uid="{00000000-0005-0000-0000-000043000000}"/>
    <cellStyle name="Komma 3 2 7 5" xfId="4398" xr:uid="{00000000-0005-0000-0000-000043000000}"/>
    <cellStyle name="Komma 3 2 8" xfId="528" xr:uid="{00000000-0005-0000-0000-000043000000}"/>
    <cellStyle name="Komma 3 2 8 2" xfId="1560" xr:uid="{00000000-0005-0000-0000-000043000000}"/>
    <cellStyle name="Komma 3 2 8 2 2" xfId="3624" xr:uid="{00000000-0005-0000-0000-000043000000}"/>
    <cellStyle name="Komma 3 2 8 2 2 2" xfId="7752" xr:uid="{00000000-0005-0000-0000-000043000000}"/>
    <cellStyle name="Komma 3 2 8 2 3" xfId="5688" xr:uid="{00000000-0005-0000-0000-000043000000}"/>
    <cellStyle name="Komma 3 2 8 3" xfId="2592" xr:uid="{00000000-0005-0000-0000-000043000000}"/>
    <cellStyle name="Komma 3 2 8 3 2" xfId="6720" xr:uid="{00000000-0005-0000-0000-000043000000}"/>
    <cellStyle name="Komma 3 2 8 4" xfId="4656" xr:uid="{00000000-0005-0000-0000-000043000000}"/>
    <cellStyle name="Komma 3 2 9" xfId="1044" xr:uid="{00000000-0005-0000-0000-000043000000}"/>
    <cellStyle name="Komma 3 2 9 2" xfId="3108" xr:uid="{00000000-0005-0000-0000-000043000000}"/>
    <cellStyle name="Komma 3 2 9 2 2" xfId="7236" xr:uid="{00000000-0005-0000-0000-000043000000}"/>
    <cellStyle name="Komma 3 2 9 3" xfId="5172" xr:uid="{00000000-0005-0000-0000-000043000000}"/>
    <cellStyle name="Komma 3 3" xfId="13" xr:uid="{00000000-0005-0000-0000-000053000000}"/>
    <cellStyle name="Komma 3 3 10" xfId="4144" xr:uid="{00000000-0005-0000-0000-000053000000}"/>
    <cellStyle name="Komma 3 3 2" xfId="31" xr:uid="{00000000-0005-0000-0000-000054000000}"/>
    <cellStyle name="Komma 3 3 2 2" xfId="63" xr:uid="{00000000-0005-0000-0000-000055000000}"/>
    <cellStyle name="Komma 3 3 2 2 2" xfId="127" xr:uid="{00000000-0005-0000-0000-000056000000}"/>
    <cellStyle name="Komma 3 3 2 2 2 2" xfId="256" xr:uid="{00000000-0005-0000-0000-000056000000}"/>
    <cellStyle name="Komma 3 3 2 2 2 2 2" xfId="514" xr:uid="{00000000-0005-0000-0000-000056000000}"/>
    <cellStyle name="Komma 3 3 2 2 2 2 2 2" xfId="1030" xr:uid="{00000000-0005-0000-0000-000056000000}"/>
    <cellStyle name="Komma 3 3 2 2 2 2 2 2 2" xfId="2062" xr:uid="{00000000-0005-0000-0000-000056000000}"/>
    <cellStyle name="Komma 3 3 2 2 2 2 2 2 2 2" xfId="4126" xr:uid="{00000000-0005-0000-0000-000056000000}"/>
    <cellStyle name="Komma 3 3 2 2 2 2 2 2 2 2 2" xfId="8254" xr:uid="{00000000-0005-0000-0000-000056000000}"/>
    <cellStyle name="Komma 3 3 2 2 2 2 2 2 2 3" xfId="6190" xr:uid="{00000000-0005-0000-0000-000056000000}"/>
    <cellStyle name="Komma 3 3 2 2 2 2 2 2 3" xfId="3094" xr:uid="{00000000-0005-0000-0000-000056000000}"/>
    <cellStyle name="Komma 3 3 2 2 2 2 2 2 3 2" xfId="7222" xr:uid="{00000000-0005-0000-0000-000056000000}"/>
    <cellStyle name="Komma 3 3 2 2 2 2 2 2 4" xfId="5158" xr:uid="{00000000-0005-0000-0000-000056000000}"/>
    <cellStyle name="Komma 3 3 2 2 2 2 2 3" xfId="1546" xr:uid="{00000000-0005-0000-0000-000056000000}"/>
    <cellStyle name="Komma 3 3 2 2 2 2 2 3 2" xfId="3610" xr:uid="{00000000-0005-0000-0000-000056000000}"/>
    <cellStyle name="Komma 3 3 2 2 2 2 2 3 2 2" xfId="7738" xr:uid="{00000000-0005-0000-0000-000056000000}"/>
    <cellStyle name="Komma 3 3 2 2 2 2 2 3 3" xfId="5674" xr:uid="{00000000-0005-0000-0000-000056000000}"/>
    <cellStyle name="Komma 3 3 2 2 2 2 2 4" xfId="2578" xr:uid="{00000000-0005-0000-0000-000056000000}"/>
    <cellStyle name="Komma 3 3 2 2 2 2 2 4 2" xfId="6706" xr:uid="{00000000-0005-0000-0000-000056000000}"/>
    <cellStyle name="Komma 3 3 2 2 2 2 2 5" xfId="4642" xr:uid="{00000000-0005-0000-0000-000056000000}"/>
    <cellStyle name="Komma 3 3 2 2 2 2 3" xfId="772" xr:uid="{00000000-0005-0000-0000-000056000000}"/>
    <cellStyle name="Komma 3 3 2 2 2 2 3 2" xfId="1804" xr:uid="{00000000-0005-0000-0000-000056000000}"/>
    <cellStyle name="Komma 3 3 2 2 2 2 3 2 2" xfId="3868" xr:uid="{00000000-0005-0000-0000-000056000000}"/>
    <cellStyle name="Komma 3 3 2 2 2 2 3 2 2 2" xfId="7996" xr:uid="{00000000-0005-0000-0000-000056000000}"/>
    <cellStyle name="Komma 3 3 2 2 2 2 3 2 3" xfId="5932" xr:uid="{00000000-0005-0000-0000-000056000000}"/>
    <cellStyle name="Komma 3 3 2 2 2 2 3 3" xfId="2836" xr:uid="{00000000-0005-0000-0000-000056000000}"/>
    <cellStyle name="Komma 3 3 2 2 2 2 3 3 2" xfId="6964" xr:uid="{00000000-0005-0000-0000-000056000000}"/>
    <cellStyle name="Komma 3 3 2 2 2 2 3 4" xfId="4900" xr:uid="{00000000-0005-0000-0000-000056000000}"/>
    <cellStyle name="Komma 3 3 2 2 2 2 4" xfId="1288" xr:uid="{00000000-0005-0000-0000-000056000000}"/>
    <cellStyle name="Komma 3 3 2 2 2 2 4 2" xfId="3352" xr:uid="{00000000-0005-0000-0000-000056000000}"/>
    <cellStyle name="Komma 3 3 2 2 2 2 4 2 2" xfId="7480" xr:uid="{00000000-0005-0000-0000-000056000000}"/>
    <cellStyle name="Komma 3 3 2 2 2 2 4 3" xfId="5416" xr:uid="{00000000-0005-0000-0000-000056000000}"/>
    <cellStyle name="Komma 3 3 2 2 2 2 5" xfId="2320" xr:uid="{00000000-0005-0000-0000-000056000000}"/>
    <cellStyle name="Komma 3 3 2 2 2 2 5 2" xfId="6448" xr:uid="{00000000-0005-0000-0000-000056000000}"/>
    <cellStyle name="Komma 3 3 2 2 2 2 6" xfId="4384" xr:uid="{00000000-0005-0000-0000-000056000000}"/>
    <cellStyle name="Komma 3 3 2 2 2 3" xfId="385" xr:uid="{00000000-0005-0000-0000-000056000000}"/>
    <cellStyle name="Komma 3 3 2 2 2 3 2" xfId="901" xr:uid="{00000000-0005-0000-0000-000056000000}"/>
    <cellStyle name="Komma 3 3 2 2 2 3 2 2" xfId="1933" xr:uid="{00000000-0005-0000-0000-000056000000}"/>
    <cellStyle name="Komma 3 3 2 2 2 3 2 2 2" xfId="3997" xr:uid="{00000000-0005-0000-0000-000056000000}"/>
    <cellStyle name="Komma 3 3 2 2 2 3 2 2 2 2" xfId="8125" xr:uid="{00000000-0005-0000-0000-000056000000}"/>
    <cellStyle name="Komma 3 3 2 2 2 3 2 2 3" xfId="6061" xr:uid="{00000000-0005-0000-0000-000056000000}"/>
    <cellStyle name="Komma 3 3 2 2 2 3 2 3" xfId="2965" xr:uid="{00000000-0005-0000-0000-000056000000}"/>
    <cellStyle name="Komma 3 3 2 2 2 3 2 3 2" xfId="7093" xr:uid="{00000000-0005-0000-0000-000056000000}"/>
    <cellStyle name="Komma 3 3 2 2 2 3 2 4" xfId="5029" xr:uid="{00000000-0005-0000-0000-000056000000}"/>
    <cellStyle name="Komma 3 3 2 2 2 3 3" xfId="1417" xr:uid="{00000000-0005-0000-0000-000056000000}"/>
    <cellStyle name="Komma 3 3 2 2 2 3 3 2" xfId="3481" xr:uid="{00000000-0005-0000-0000-000056000000}"/>
    <cellStyle name="Komma 3 3 2 2 2 3 3 2 2" xfId="7609" xr:uid="{00000000-0005-0000-0000-000056000000}"/>
    <cellStyle name="Komma 3 3 2 2 2 3 3 3" xfId="5545" xr:uid="{00000000-0005-0000-0000-000056000000}"/>
    <cellStyle name="Komma 3 3 2 2 2 3 4" xfId="2449" xr:uid="{00000000-0005-0000-0000-000056000000}"/>
    <cellStyle name="Komma 3 3 2 2 2 3 4 2" xfId="6577" xr:uid="{00000000-0005-0000-0000-000056000000}"/>
    <cellStyle name="Komma 3 3 2 2 2 3 5" xfId="4513" xr:uid="{00000000-0005-0000-0000-000056000000}"/>
    <cellStyle name="Komma 3 3 2 2 2 4" xfId="643" xr:uid="{00000000-0005-0000-0000-000056000000}"/>
    <cellStyle name="Komma 3 3 2 2 2 4 2" xfId="1675" xr:uid="{00000000-0005-0000-0000-000056000000}"/>
    <cellStyle name="Komma 3 3 2 2 2 4 2 2" xfId="3739" xr:uid="{00000000-0005-0000-0000-000056000000}"/>
    <cellStyle name="Komma 3 3 2 2 2 4 2 2 2" xfId="7867" xr:uid="{00000000-0005-0000-0000-000056000000}"/>
    <cellStyle name="Komma 3 3 2 2 2 4 2 3" xfId="5803" xr:uid="{00000000-0005-0000-0000-000056000000}"/>
    <cellStyle name="Komma 3 3 2 2 2 4 3" xfId="2707" xr:uid="{00000000-0005-0000-0000-000056000000}"/>
    <cellStyle name="Komma 3 3 2 2 2 4 3 2" xfId="6835" xr:uid="{00000000-0005-0000-0000-000056000000}"/>
    <cellStyle name="Komma 3 3 2 2 2 4 4" xfId="4771" xr:uid="{00000000-0005-0000-0000-000056000000}"/>
    <cellStyle name="Komma 3 3 2 2 2 5" xfId="1159" xr:uid="{00000000-0005-0000-0000-000056000000}"/>
    <cellStyle name="Komma 3 3 2 2 2 5 2" xfId="3223" xr:uid="{00000000-0005-0000-0000-000056000000}"/>
    <cellStyle name="Komma 3 3 2 2 2 5 2 2" xfId="7351" xr:uid="{00000000-0005-0000-0000-000056000000}"/>
    <cellStyle name="Komma 3 3 2 2 2 5 3" xfId="5287" xr:uid="{00000000-0005-0000-0000-000056000000}"/>
    <cellStyle name="Komma 3 3 2 2 2 6" xfId="2191" xr:uid="{00000000-0005-0000-0000-000056000000}"/>
    <cellStyle name="Komma 3 3 2 2 2 6 2" xfId="6319" xr:uid="{00000000-0005-0000-0000-000056000000}"/>
    <cellStyle name="Komma 3 3 2 2 2 7" xfId="4255" xr:uid="{00000000-0005-0000-0000-000056000000}"/>
    <cellStyle name="Komma 3 3 2 2 3" xfId="192" xr:uid="{00000000-0005-0000-0000-000055000000}"/>
    <cellStyle name="Komma 3 3 2 2 3 2" xfId="450" xr:uid="{00000000-0005-0000-0000-000055000000}"/>
    <cellStyle name="Komma 3 3 2 2 3 2 2" xfId="966" xr:uid="{00000000-0005-0000-0000-000055000000}"/>
    <cellStyle name="Komma 3 3 2 2 3 2 2 2" xfId="1998" xr:uid="{00000000-0005-0000-0000-000055000000}"/>
    <cellStyle name="Komma 3 3 2 2 3 2 2 2 2" xfId="4062" xr:uid="{00000000-0005-0000-0000-000055000000}"/>
    <cellStyle name="Komma 3 3 2 2 3 2 2 2 2 2" xfId="8190" xr:uid="{00000000-0005-0000-0000-000055000000}"/>
    <cellStyle name="Komma 3 3 2 2 3 2 2 2 3" xfId="6126" xr:uid="{00000000-0005-0000-0000-000055000000}"/>
    <cellStyle name="Komma 3 3 2 2 3 2 2 3" xfId="3030" xr:uid="{00000000-0005-0000-0000-000055000000}"/>
    <cellStyle name="Komma 3 3 2 2 3 2 2 3 2" xfId="7158" xr:uid="{00000000-0005-0000-0000-000055000000}"/>
    <cellStyle name="Komma 3 3 2 2 3 2 2 4" xfId="5094" xr:uid="{00000000-0005-0000-0000-000055000000}"/>
    <cellStyle name="Komma 3 3 2 2 3 2 3" xfId="1482" xr:uid="{00000000-0005-0000-0000-000055000000}"/>
    <cellStyle name="Komma 3 3 2 2 3 2 3 2" xfId="3546" xr:uid="{00000000-0005-0000-0000-000055000000}"/>
    <cellStyle name="Komma 3 3 2 2 3 2 3 2 2" xfId="7674" xr:uid="{00000000-0005-0000-0000-000055000000}"/>
    <cellStyle name="Komma 3 3 2 2 3 2 3 3" xfId="5610" xr:uid="{00000000-0005-0000-0000-000055000000}"/>
    <cellStyle name="Komma 3 3 2 2 3 2 4" xfId="2514" xr:uid="{00000000-0005-0000-0000-000055000000}"/>
    <cellStyle name="Komma 3 3 2 2 3 2 4 2" xfId="6642" xr:uid="{00000000-0005-0000-0000-000055000000}"/>
    <cellStyle name="Komma 3 3 2 2 3 2 5" xfId="4578" xr:uid="{00000000-0005-0000-0000-000055000000}"/>
    <cellStyle name="Komma 3 3 2 2 3 3" xfId="708" xr:uid="{00000000-0005-0000-0000-000055000000}"/>
    <cellStyle name="Komma 3 3 2 2 3 3 2" xfId="1740" xr:uid="{00000000-0005-0000-0000-000055000000}"/>
    <cellStyle name="Komma 3 3 2 2 3 3 2 2" xfId="3804" xr:uid="{00000000-0005-0000-0000-000055000000}"/>
    <cellStyle name="Komma 3 3 2 2 3 3 2 2 2" xfId="7932" xr:uid="{00000000-0005-0000-0000-000055000000}"/>
    <cellStyle name="Komma 3 3 2 2 3 3 2 3" xfId="5868" xr:uid="{00000000-0005-0000-0000-000055000000}"/>
    <cellStyle name="Komma 3 3 2 2 3 3 3" xfId="2772" xr:uid="{00000000-0005-0000-0000-000055000000}"/>
    <cellStyle name="Komma 3 3 2 2 3 3 3 2" xfId="6900" xr:uid="{00000000-0005-0000-0000-000055000000}"/>
    <cellStyle name="Komma 3 3 2 2 3 3 4" xfId="4836" xr:uid="{00000000-0005-0000-0000-000055000000}"/>
    <cellStyle name="Komma 3 3 2 2 3 4" xfId="1224" xr:uid="{00000000-0005-0000-0000-000055000000}"/>
    <cellStyle name="Komma 3 3 2 2 3 4 2" xfId="3288" xr:uid="{00000000-0005-0000-0000-000055000000}"/>
    <cellStyle name="Komma 3 3 2 2 3 4 2 2" xfId="7416" xr:uid="{00000000-0005-0000-0000-000055000000}"/>
    <cellStyle name="Komma 3 3 2 2 3 4 3" xfId="5352" xr:uid="{00000000-0005-0000-0000-000055000000}"/>
    <cellStyle name="Komma 3 3 2 2 3 5" xfId="2256" xr:uid="{00000000-0005-0000-0000-000055000000}"/>
    <cellStyle name="Komma 3 3 2 2 3 5 2" xfId="6384" xr:uid="{00000000-0005-0000-0000-000055000000}"/>
    <cellStyle name="Komma 3 3 2 2 3 6" xfId="4320" xr:uid="{00000000-0005-0000-0000-000055000000}"/>
    <cellStyle name="Komma 3 3 2 2 4" xfId="321" xr:uid="{00000000-0005-0000-0000-000055000000}"/>
    <cellStyle name="Komma 3 3 2 2 4 2" xfId="837" xr:uid="{00000000-0005-0000-0000-000055000000}"/>
    <cellStyle name="Komma 3 3 2 2 4 2 2" xfId="1869" xr:uid="{00000000-0005-0000-0000-000055000000}"/>
    <cellStyle name="Komma 3 3 2 2 4 2 2 2" xfId="3933" xr:uid="{00000000-0005-0000-0000-000055000000}"/>
    <cellStyle name="Komma 3 3 2 2 4 2 2 2 2" xfId="8061" xr:uid="{00000000-0005-0000-0000-000055000000}"/>
    <cellStyle name="Komma 3 3 2 2 4 2 2 3" xfId="5997" xr:uid="{00000000-0005-0000-0000-000055000000}"/>
    <cellStyle name="Komma 3 3 2 2 4 2 3" xfId="2901" xr:uid="{00000000-0005-0000-0000-000055000000}"/>
    <cellStyle name="Komma 3 3 2 2 4 2 3 2" xfId="7029" xr:uid="{00000000-0005-0000-0000-000055000000}"/>
    <cellStyle name="Komma 3 3 2 2 4 2 4" xfId="4965" xr:uid="{00000000-0005-0000-0000-000055000000}"/>
    <cellStyle name="Komma 3 3 2 2 4 3" xfId="1353" xr:uid="{00000000-0005-0000-0000-000055000000}"/>
    <cellStyle name="Komma 3 3 2 2 4 3 2" xfId="3417" xr:uid="{00000000-0005-0000-0000-000055000000}"/>
    <cellStyle name="Komma 3 3 2 2 4 3 2 2" xfId="7545" xr:uid="{00000000-0005-0000-0000-000055000000}"/>
    <cellStyle name="Komma 3 3 2 2 4 3 3" xfId="5481" xr:uid="{00000000-0005-0000-0000-000055000000}"/>
    <cellStyle name="Komma 3 3 2 2 4 4" xfId="2385" xr:uid="{00000000-0005-0000-0000-000055000000}"/>
    <cellStyle name="Komma 3 3 2 2 4 4 2" xfId="6513" xr:uid="{00000000-0005-0000-0000-000055000000}"/>
    <cellStyle name="Komma 3 3 2 2 4 5" xfId="4449" xr:uid="{00000000-0005-0000-0000-000055000000}"/>
    <cellStyle name="Komma 3 3 2 2 5" xfId="579" xr:uid="{00000000-0005-0000-0000-000055000000}"/>
    <cellStyle name="Komma 3 3 2 2 5 2" xfId="1611" xr:uid="{00000000-0005-0000-0000-000055000000}"/>
    <cellStyle name="Komma 3 3 2 2 5 2 2" xfId="3675" xr:uid="{00000000-0005-0000-0000-000055000000}"/>
    <cellStyle name="Komma 3 3 2 2 5 2 2 2" xfId="7803" xr:uid="{00000000-0005-0000-0000-000055000000}"/>
    <cellStyle name="Komma 3 3 2 2 5 2 3" xfId="5739" xr:uid="{00000000-0005-0000-0000-000055000000}"/>
    <cellStyle name="Komma 3 3 2 2 5 3" xfId="2643" xr:uid="{00000000-0005-0000-0000-000055000000}"/>
    <cellStyle name="Komma 3 3 2 2 5 3 2" xfId="6771" xr:uid="{00000000-0005-0000-0000-000055000000}"/>
    <cellStyle name="Komma 3 3 2 2 5 4" xfId="4707" xr:uid="{00000000-0005-0000-0000-000055000000}"/>
    <cellStyle name="Komma 3 3 2 2 6" xfId="1095" xr:uid="{00000000-0005-0000-0000-000055000000}"/>
    <cellStyle name="Komma 3 3 2 2 6 2" xfId="3159" xr:uid="{00000000-0005-0000-0000-000055000000}"/>
    <cellStyle name="Komma 3 3 2 2 6 2 2" xfId="7287" xr:uid="{00000000-0005-0000-0000-000055000000}"/>
    <cellStyle name="Komma 3 3 2 2 6 3" xfId="5223" xr:uid="{00000000-0005-0000-0000-000055000000}"/>
    <cellStyle name="Komma 3 3 2 2 7" xfId="2127" xr:uid="{00000000-0005-0000-0000-000055000000}"/>
    <cellStyle name="Komma 3 3 2 2 7 2" xfId="6255" xr:uid="{00000000-0005-0000-0000-000055000000}"/>
    <cellStyle name="Komma 3 3 2 2 8" xfId="4191" xr:uid="{00000000-0005-0000-0000-000055000000}"/>
    <cellStyle name="Komma 3 3 2 3" xfId="95" xr:uid="{00000000-0005-0000-0000-000057000000}"/>
    <cellStyle name="Komma 3 3 2 3 2" xfId="224" xr:uid="{00000000-0005-0000-0000-000057000000}"/>
    <cellStyle name="Komma 3 3 2 3 2 2" xfId="482" xr:uid="{00000000-0005-0000-0000-000057000000}"/>
    <cellStyle name="Komma 3 3 2 3 2 2 2" xfId="998" xr:uid="{00000000-0005-0000-0000-000057000000}"/>
    <cellStyle name="Komma 3 3 2 3 2 2 2 2" xfId="2030" xr:uid="{00000000-0005-0000-0000-000057000000}"/>
    <cellStyle name="Komma 3 3 2 3 2 2 2 2 2" xfId="4094" xr:uid="{00000000-0005-0000-0000-000057000000}"/>
    <cellStyle name="Komma 3 3 2 3 2 2 2 2 2 2" xfId="8222" xr:uid="{00000000-0005-0000-0000-000057000000}"/>
    <cellStyle name="Komma 3 3 2 3 2 2 2 2 3" xfId="6158" xr:uid="{00000000-0005-0000-0000-000057000000}"/>
    <cellStyle name="Komma 3 3 2 3 2 2 2 3" xfId="3062" xr:uid="{00000000-0005-0000-0000-000057000000}"/>
    <cellStyle name="Komma 3 3 2 3 2 2 2 3 2" xfId="7190" xr:uid="{00000000-0005-0000-0000-000057000000}"/>
    <cellStyle name="Komma 3 3 2 3 2 2 2 4" xfId="5126" xr:uid="{00000000-0005-0000-0000-000057000000}"/>
    <cellStyle name="Komma 3 3 2 3 2 2 3" xfId="1514" xr:uid="{00000000-0005-0000-0000-000057000000}"/>
    <cellStyle name="Komma 3 3 2 3 2 2 3 2" xfId="3578" xr:uid="{00000000-0005-0000-0000-000057000000}"/>
    <cellStyle name="Komma 3 3 2 3 2 2 3 2 2" xfId="7706" xr:uid="{00000000-0005-0000-0000-000057000000}"/>
    <cellStyle name="Komma 3 3 2 3 2 2 3 3" xfId="5642" xr:uid="{00000000-0005-0000-0000-000057000000}"/>
    <cellStyle name="Komma 3 3 2 3 2 2 4" xfId="2546" xr:uid="{00000000-0005-0000-0000-000057000000}"/>
    <cellStyle name="Komma 3 3 2 3 2 2 4 2" xfId="6674" xr:uid="{00000000-0005-0000-0000-000057000000}"/>
    <cellStyle name="Komma 3 3 2 3 2 2 5" xfId="4610" xr:uid="{00000000-0005-0000-0000-000057000000}"/>
    <cellStyle name="Komma 3 3 2 3 2 3" xfId="740" xr:uid="{00000000-0005-0000-0000-000057000000}"/>
    <cellStyle name="Komma 3 3 2 3 2 3 2" xfId="1772" xr:uid="{00000000-0005-0000-0000-000057000000}"/>
    <cellStyle name="Komma 3 3 2 3 2 3 2 2" xfId="3836" xr:uid="{00000000-0005-0000-0000-000057000000}"/>
    <cellStyle name="Komma 3 3 2 3 2 3 2 2 2" xfId="7964" xr:uid="{00000000-0005-0000-0000-000057000000}"/>
    <cellStyle name="Komma 3 3 2 3 2 3 2 3" xfId="5900" xr:uid="{00000000-0005-0000-0000-000057000000}"/>
    <cellStyle name="Komma 3 3 2 3 2 3 3" xfId="2804" xr:uid="{00000000-0005-0000-0000-000057000000}"/>
    <cellStyle name="Komma 3 3 2 3 2 3 3 2" xfId="6932" xr:uid="{00000000-0005-0000-0000-000057000000}"/>
    <cellStyle name="Komma 3 3 2 3 2 3 4" xfId="4868" xr:uid="{00000000-0005-0000-0000-000057000000}"/>
    <cellStyle name="Komma 3 3 2 3 2 4" xfId="1256" xr:uid="{00000000-0005-0000-0000-000057000000}"/>
    <cellStyle name="Komma 3 3 2 3 2 4 2" xfId="3320" xr:uid="{00000000-0005-0000-0000-000057000000}"/>
    <cellStyle name="Komma 3 3 2 3 2 4 2 2" xfId="7448" xr:uid="{00000000-0005-0000-0000-000057000000}"/>
    <cellStyle name="Komma 3 3 2 3 2 4 3" xfId="5384" xr:uid="{00000000-0005-0000-0000-000057000000}"/>
    <cellStyle name="Komma 3 3 2 3 2 5" xfId="2288" xr:uid="{00000000-0005-0000-0000-000057000000}"/>
    <cellStyle name="Komma 3 3 2 3 2 5 2" xfId="6416" xr:uid="{00000000-0005-0000-0000-000057000000}"/>
    <cellStyle name="Komma 3 3 2 3 2 6" xfId="4352" xr:uid="{00000000-0005-0000-0000-000057000000}"/>
    <cellStyle name="Komma 3 3 2 3 3" xfId="353" xr:uid="{00000000-0005-0000-0000-000057000000}"/>
    <cellStyle name="Komma 3 3 2 3 3 2" xfId="869" xr:uid="{00000000-0005-0000-0000-000057000000}"/>
    <cellStyle name="Komma 3 3 2 3 3 2 2" xfId="1901" xr:uid="{00000000-0005-0000-0000-000057000000}"/>
    <cellStyle name="Komma 3 3 2 3 3 2 2 2" xfId="3965" xr:uid="{00000000-0005-0000-0000-000057000000}"/>
    <cellStyle name="Komma 3 3 2 3 3 2 2 2 2" xfId="8093" xr:uid="{00000000-0005-0000-0000-000057000000}"/>
    <cellStyle name="Komma 3 3 2 3 3 2 2 3" xfId="6029" xr:uid="{00000000-0005-0000-0000-000057000000}"/>
    <cellStyle name="Komma 3 3 2 3 3 2 3" xfId="2933" xr:uid="{00000000-0005-0000-0000-000057000000}"/>
    <cellStyle name="Komma 3 3 2 3 3 2 3 2" xfId="7061" xr:uid="{00000000-0005-0000-0000-000057000000}"/>
    <cellStyle name="Komma 3 3 2 3 3 2 4" xfId="4997" xr:uid="{00000000-0005-0000-0000-000057000000}"/>
    <cellStyle name="Komma 3 3 2 3 3 3" xfId="1385" xr:uid="{00000000-0005-0000-0000-000057000000}"/>
    <cellStyle name="Komma 3 3 2 3 3 3 2" xfId="3449" xr:uid="{00000000-0005-0000-0000-000057000000}"/>
    <cellStyle name="Komma 3 3 2 3 3 3 2 2" xfId="7577" xr:uid="{00000000-0005-0000-0000-000057000000}"/>
    <cellStyle name="Komma 3 3 2 3 3 3 3" xfId="5513" xr:uid="{00000000-0005-0000-0000-000057000000}"/>
    <cellStyle name="Komma 3 3 2 3 3 4" xfId="2417" xr:uid="{00000000-0005-0000-0000-000057000000}"/>
    <cellStyle name="Komma 3 3 2 3 3 4 2" xfId="6545" xr:uid="{00000000-0005-0000-0000-000057000000}"/>
    <cellStyle name="Komma 3 3 2 3 3 5" xfId="4481" xr:uid="{00000000-0005-0000-0000-000057000000}"/>
    <cellStyle name="Komma 3 3 2 3 4" xfId="611" xr:uid="{00000000-0005-0000-0000-000057000000}"/>
    <cellStyle name="Komma 3 3 2 3 4 2" xfId="1643" xr:uid="{00000000-0005-0000-0000-000057000000}"/>
    <cellStyle name="Komma 3 3 2 3 4 2 2" xfId="3707" xr:uid="{00000000-0005-0000-0000-000057000000}"/>
    <cellStyle name="Komma 3 3 2 3 4 2 2 2" xfId="7835" xr:uid="{00000000-0005-0000-0000-000057000000}"/>
    <cellStyle name="Komma 3 3 2 3 4 2 3" xfId="5771" xr:uid="{00000000-0005-0000-0000-000057000000}"/>
    <cellStyle name="Komma 3 3 2 3 4 3" xfId="2675" xr:uid="{00000000-0005-0000-0000-000057000000}"/>
    <cellStyle name="Komma 3 3 2 3 4 3 2" xfId="6803" xr:uid="{00000000-0005-0000-0000-000057000000}"/>
    <cellStyle name="Komma 3 3 2 3 4 4" xfId="4739" xr:uid="{00000000-0005-0000-0000-000057000000}"/>
    <cellStyle name="Komma 3 3 2 3 5" xfId="1127" xr:uid="{00000000-0005-0000-0000-000057000000}"/>
    <cellStyle name="Komma 3 3 2 3 5 2" xfId="3191" xr:uid="{00000000-0005-0000-0000-000057000000}"/>
    <cellStyle name="Komma 3 3 2 3 5 2 2" xfId="7319" xr:uid="{00000000-0005-0000-0000-000057000000}"/>
    <cellStyle name="Komma 3 3 2 3 5 3" xfId="5255" xr:uid="{00000000-0005-0000-0000-000057000000}"/>
    <cellStyle name="Komma 3 3 2 3 6" xfId="2159" xr:uid="{00000000-0005-0000-0000-000057000000}"/>
    <cellStyle name="Komma 3 3 2 3 6 2" xfId="6287" xr:uid="{00000000-0005-0000-0000-000057000000}"/>
    <cellStyle name="Komma 3 3 2 3 7" xfId="4223" xr:uid="{00000000-0005-0000-0000-000057000000}"/>
    <cellStyle name="Komma 3 3 2 4" xfId="160" xr:uid="{00000000-0005-0000-0000-000054000000}"/>
    <cellStyle name="Komma 3 3 2 4 2" xfId="418" xr:uid="{00000000-0005-0000-0000-000054000000}"/>
    <cellStyle name="Komma 3 3 2 4 2 2" xfId="934" xr:uid="{00000000-0005-0000-0000-000054000000}"/>
    <cellStyle name="Komma 3 3 2 4 2 2 2" xfId="1966" xr:uid="{00000000-0005-0000-0000-000054000000}"/>
    <cellStyle name="Komma 3 3 2 4 2 2 2 2" xfId="4030" xr:uid="{00000000-0005-0000-0000-000054000000}"/>
    <cellStyle name="Komma 3 3 2 4 2 2 2 2 2" xfId="8158" xr:uid="{00000000-0005-0000-0000-000054000000}"/>
    <cellStyle name="Komma 3 3 2 4 2 2 2 3" xfId="6094" xr:uid="{00000000-0005-0000-0000-000054000000}"/>
    <cellStyle name="Komma 3 3 2 4 2 2 3" xfId="2998" xr:uid="{00000000-0005-0000-0000-000054000000}"/>
    <cellStyle name="Komma 3 3 2 4 2 2 3 2" xfId="7126" xr:uid="{00000000-0005-0000-0000-000054000000}"/>
    <cellStyle name="Komma 3 3 2 4 2 2 4" xfId="5062" xr:uid="{00000000-0005-0000-0000-000054000000}"/>
    <cellStyle name="Komma 3 3 2 4 2 3" xfId="1450" xr:uid="{00000000-0005-0000-0000-000054000000}"/>
    <cellStyle name="Komma 3 3 2 4 2 3 2" xfId="3514" xr:uid="{00000000-0005-0000-0000-000054000000}"/>
    <cellStyle name="Komma 3 3 2 4 2 3 2 2" xfId="7642" xr:uid="{00000000-0005-0000-0000-000054000000}"/>
    <cellStyle name="Komma 3 3 2 4 2 3 3" xfId="5578" xr:uid="{00000000-0005-0000-0000-000054000000}"/>
    <cellStyle name="Komma 3 3 2 4 2 4" xfId="2482" xr:uid="{00000000-0005-0000-0000-000054000000}"/>
    <cellStyle name="Komma 3 3 2 4 2 4 2" xfId="6610" xr:uid="{00000000-0005-0000-0000-000054000000}"/>
    <cellStyle name="Komma 3 3 2 4 2 5" xfId="4546" xr:uid="{00000000-0005-0000-0000-000054000000}"/>
    <cellStyle name="Komma 3 3 2 4 3" xfId="676" xr:uid="{00000000-0005-0000-0000-000054000000}"/>
    <cellStyle name="Komma 3 3 2 4 3 2" xfId="1708" xr:uid="{00000000-0005-0000-0000-000054000000}"/>
    <cellStyle name="Komma 3 3 2 4 3 2 2" xfId="3772" xr:uid="{00000000-0005-0000-0000-000054000000}"/>
    <cellStyle name="Komma 3 3 2 4 3 2 2 2" xfId="7900" xr:uid="{00000000-0005-0000-0000-000054000000}"/>
    <cellStyle name="Komma 3 3 2 4 3 2 3" xfId="5836" xr:uid="{00000000-0005-0000-0000-000054000000}"/>
    <cellStyle name="Komma 3 3 2 4 3 3" xfId="2740" xr:uid="{00000000-0005-0000-0000-000054000000}"/>
    <cellStyle name="Komma 3 3 2 4 3 3 2" xfId="6868" xr:uid="{00000000-0005-0000-0000-000054000000}"/>
    <cellStyle name="Komma 3 3 2 4 3 4" xfId="4804" xr:uid="{00000000-0005-0000-0000-000054000000}"/>
    <cellStyle name="Komma 3 3 2 4 4" xfId="1192" xr:uid="{00000000-0005-0000-0000-000054000000}"/>
    <cellStyle name="Komma 3 3 2 4 4 2" xfId="3256" xr:uid="{00000000-0005-0000-0000-000054000000}"/>
    <cellStyle name="Komma 3 3 2 4 4 2 2" xfId="7384" xr:uid="{00000000-0005-0000-0000-000054000000}"/>
    <cellStyle name="Komma 3 3 2 4 4 3" xfId="5320" xr:uid="{00000000-0005-0000-0000-000054000000}"/>
    <cellStyle name="Komma 3 3 2 4 5" xfId="2224" xr:uid="{00000000-0005-0000-0000-000054000000}"/>
    <cellStyle name="Komma 3 3 2 4 5 2" xfId="6352" xr:uid="{00000000-0005-0000-0000-000054000000}"/>
    <cellStyle name="Komma 3 3 2 4 6" xfId="4288" xr:uid="{00000000-0005-0000-0000-000054000000}"/>
    <cellStyle name="Komma 3 3 2 5" xfId="289" xr:uid="{00000000-0005-0000-0000-000054000000}"/>
    <cellStyle name="Komma 3 3 2 5 2" xfId="805" xr:uid="{00000000-0005-0000-0000-000054000000}"/>
    <cellStyle name="Komma 3 3 2 5 2 2" xfId="1837" xr:uid="{00000000-0005-0000-0000-000054000000}"/>
    <cellStyle name="Komma 3 3 2 5 2 2 2" xfId="3901" xr:uid="{00000000-0005-0000-0000-000054000000}"/>
    <cellStyle name="Komma 3 3 2 5 2 2 2 2" xfId="8029" xr:uid="{00000000-0005-0000-0000-000054000000}"/>
    <cellStyle name="Komma 3 3 2 5 2 2 3" xfId="5965" xr:uid="{00000000-0005-0000-0000-000054000000}"/>
    <cellStyle name="Komma 3 3 2 5 2 3" xfId="2869" xr:uid="{00000000-0005-0000-0000-000054000000}"/>
    <cellStyle name="Komma 3 3 2 5 2 3 2" xfId="6997" xr:uid="{00000000-0005-0000-0000-000054000000}"/>
    <cellStyle name="Komma 3 3 2 5 2 4" xfId="4933" xr:uid="{00000000-0005-0000-0000-000054000000}"/>
    <cellStyle name="Komma 3 3 2 5 3" xfId="1321" xr:uid="{00000000-0005-0000-0000-000054000000}"/>
    <cellStyle name="Komma 3 3 2 5 3 2" xfId="3385" xr:uid="{00000000-0005-0000-0000-000054000000}"/>
    <cellStyle name="Komma 3 3 2 5 3 2 2" xfId="7513" xr:uid="{00000000-0005-0000-0000-000054000000}"/>
    <cellStyle name="Komma 3 3 2 5 3 3" xfId="5449" xr:uid="{00000000-0005-0000-0000-000054000000}"/>
    <cellStyle name="Komma 3 3 2 5 4" xfId="2353" xr:uid="{00000000-0005-0000-0000-000054000000}"/>
    <cellStyle name="Komma 3 3 2 5 4 2" xfId="6481" xr:uid="{00000000-0005-0000-0000-000054000000}"/>
    <cellStyle name="Komma 3 3 2 5 5" xfId="4417" xr:uid="{00000000-0005-0000-0000-000054000000}"/>
    <cellStyle name="Komma 3 3 2 6" xfId="547" xr:uid="{00000000-0005-0000-0000-000054000000}"/>
    <cellStyle name="Komma 3 3 2 6 2" xfId="1579" xr:uid="{00000000-0005-0000-0000-000054000000}"/>
    <cellStyle name="Komma 3 3 2 6 2 2" xfId="3643" xr:uid="{00000000-0005-0000-0000-000054000000}"/>
    <cellStyle name="Komma 3 3 2 6 2 2 2" xfId="7771" xr:uid="{00000000-0005-0000-0000-000054000000}"/>
    <cellStyle name="Komma 3 3 2 6 2 3" xfId="5707" xr:uid="{00000000-0005-0000-0000-000054000000}"/>
    <cellStyle name="Komma 3 3 2 6 3" xfId="2611" xr:uid="{00000000-0005-0000-0000-000054000000}"/>
    <cellStyle name="Komma 3 3 2 6 3 2" xfId="6739" xr:uid="{00000000-0005-0000-0000-000054000000}"/>
    <cellStyle name="Komma 3 3 2 6 4" xfId="4675" xr:uid="{00000000-0005-0000-0000-000054000000}"/>
    <cellStyle name="Komma 3 3 2 7" xfId="1063" xr:uid="{00000000-0005-0000-0000-000054000000}"/>
    <cellStyle name="Komma 3 3 2 7 2" xfId="3127" xr:uid="{00000000-0005-0000-0000-000054000000}"/>
    <cellStyle name="Komma 3 3 2 7 2 2" xfId="7255" xr:uid="{00000000-0005-0000-0000-000054000000}"/>
    <cellStyle name="Komma 3 3 2 7 3" xfId="5191" xr:uid="{00000000-0005-0000-0000-000054000000}"/>
    <cellStyle name="Komma 3 3 2 8" xfId="2095" xr:uid="{00000000-0005-0000-0000-000054000000}"/>
    <cellStyle name="Komma 3 3 2 8 2" xfId="6223" xr:uid="{00000000-0005-0000-0000-000054000000}"/>
    <cellStyle name="Komma 3 3 2 9" xfId="4159" xr:uid="{00000000-0005-0000-0000-000054000000}"/>
    <cellStyle name="Komma 3 3 3" xfId="47" xr:uid="{00000000-0005-0000-0000-000058000000}"/>
    <cellStyle name="Komma 3 3 3 2" xfId="111" xr:uid="{00000000-0005-0000-0000-000059000000}"/>
    <cellStyle name="Komma 3 3 3 2 2" xfId="240" xr:uid="{00000000-0005-0000-0000-000059000000}"/>
    <cellStyle name="Komma 3 3 3 2 2 2" xfId="498" xr:uid="{00000000-0005-0000-0000-000059000000}"/>
    <cellStyle name="Komma 3 3 3 2 2 2 2" xfId="1014" xr:uid="{00000000-0005-0000-0000-000059000000}"/>
    <cellStyle name="Komma 3 3 3 2 2 2 2 2" xfId="2046" xr:uid="{00000000-0005-0000-0000-000059000000}"/>
    <cellStyle name="Komma 3 3 3 2 2 2 2 2 2" xfId="4110" xr:uid="{00000000-0005-0000-0000-000059000000}"/>
    <cellStyle name="Komma 3 3 3 2 2 2 2 2 2 2" xfId="8238" xr:uid="{00000000-0005-0000-0000-000059000000}"/>
    <cellStyle name="Komma 3 3 3 2 2 2 2 2 3" xfId="6174" xr:uid="{00000000-0005-0000-0000-000059000000}"/>
    <cellStyle name="Komma 3 3 3 2 2 2 2 3" xfId="3078" xr:uid="{00000000-0005-0000-0000-000059000000}"/>
    <cellStyle name="Komma 3 3 3 2 2 2 2 3 2" xfId="7206" xr:uid="{00000000-0005-0000-0000-000059000000}"/>
    <cellStyle name="Komma 3 3 3 2 2 2 2 4" xfId="5142" xr:uid="{00000000-0005-0000-0000-000059000000}"/>
    <cellStyle name="Komma 3 3 3 2 2 2 3" xfId="1530" xr:uid="{00000000-0005-0000-0000-000059000000}"/>
    <cellStyle name="Komma 3 3 3 2 2 2 3 2" xfId="3594" xr:uid="{00000000-0005-0000-0000-000059000000}"/>
    <cellStyle name="Komma 3 3 3 2 2 2 3 2 2" xfId="7722" xr:uid="{00000000-0005-0000-0000-000059000000}"/>
    <cellStyle name="Komma 3 3 3 2 2 2 3 3" xfId="5658" xr:uid="{00000000-0005-0000-0000-000059000000}"/>
    <cellStyle name="Komma 3 3 3 2 2 2 4" xfId="2562" xr:uid="{00000000-0005-0000-0000-000059000000}"/>
    <cellStyle name="Komma 3 3 3 2 2 2 4 2" xfId="6690" xr:uid="{00000000-0005-0000-0000-000059000000}"/>
    <cellStyle name="Komma 3 3 3 2 2 2 5" xfId="4626" xr:uid="{00000000-0005-0000-0000-000059000000}"/>
    <cellStyle name="Komma 3 3 3 2 2 3" xfId="756" xr:uid="{00000000-0005-0000-0000-000059000000}"/>
    <cellStyle name="Komma 3 3 3 2 2 3 2" xfId="1788" xr:uid="{00000000-0005-0000-0000-000059000000}"/>
    <cellStyle name="Komma 3 3 3 2 2 3 2 2" xfId="3852" xr:uid="{00000000-0005-0000-0000-000059000000}"/>
    <cellStyle name="Komma 3 3 3 2 2 3 2 2 2" xfId="7980" xr:uid="{00000000-0005-0000-0000-000059000000}"/>
    <cellStyle name="Komma 3 3 3 2 2 3 2 3" xfId="5916" xr:uid="{00000000-0005-0000-0000-000059000000}"/>
    <cellStyle name="Komma 3 3 3 2 2 3 3" xfId="2820" xr:uid="{00000000-0005-0000-0000-000059000000}"/>
    <cellStyle name="Komma 3 3 3 2 2 3 3 2" xfId="6948" xr:uid="{00000000-0005-0000-0000-000059000000}"/>
    <cellStyle name="Komma 3 3 3 2 2 3 4" xfId="4884" xr:uid="{00000000-0005-0000-0000-000059000000}"/>
    <cellStyle name="Komma 3 3 3 2 2 4" xfId="1272" xr:uid="{00000000-0005-0000-0000-000059000000}"/>
    <cellStyle name="Komma 3 3 3 2 2 4 2" xfId="3336" xr:uid="{00000000-0005-0000-0000-000059000000}"/>
    <cellStyle name="Komma 3 3 3 2 2 4 2 2" xfId="7464" xr:uid="{00000000-0005-0000-0000-000059000000}"/>
    <cellStyle name="Komma 3 3 3 2 2 4 3" xfId="5400" xr:uid="{00000000-0005-0000-0000-000059000000}"/>
    <cellStyle name="Komma 3 3 3 2 2 5" xfId="2304" xr:uid="{00000000-0005-0000-0000-000059000000}"/>
    <cellStyle name="Komma 3 3 3 2 2 5 2" xfId="6432" xr:uid="{00000000-0005-0000-0000-000059000000}"/>
    <cellStyle name="Komma 3 3 3 2 2 6" xfId="4368" xr:uid="{00000000-0005-0000-0000-000059000000}"/>
    <cellStyle name="Komma 3 3 3 2 3" xfId="369" xr:uid="{00000000-0005-0000-0000-000059000000}"/>
    <cellStyle name="Komma 3 3 3 2 3 2" xfId="885" xr:uid="{00000000-0005-0000-0000-000059000000}"/>
    <cellStyle name="Komma 3 3 3 2 3 2 2" xfId="1917" xr:uid="{00000000-0005-0000-0000-000059000000}"/>
    <cellStyle name="Komma 3 3 3 2 3 2 2 2" xfId="3981" xr:uid="{00000000-0005-0000-0000-000059000000}"/>
    <cellStyle name="Komma 3 3 3 2 3 2 2 2 2" xfId="8109" xr:uid="{00000000-0005-0000-0000-000059000000}"/>
    <cellStyle name="Komma 3 3 3 2 3 2 2 3" xfId="6045" xr:uid="{00000000-0005-0000-0000-000059000000}"/>
    <cellStyle name="Komma 3 3 3 2 3 2 3" xfId="2949" xr:uid="{00000000-0005-0000-0000-000059000000}"/>
    <cellStyle name="Komma 3 3 3 2 3 2 3 2" xfId="7077" xr:uid="{00000000-0005-0000-0000-000059000000}"/>
    <cellStyle name="Komma 3 3 3 2 3 2 4" xfId="5013" xr:uid="{00000000-0005-0000-0000-000059000000}"/>
    <cellStyle name="Komma 3 3 3 2 3 3" xfId="1401" xr:uid="{00000000-0005-0000-0000-000059000000}"/>
    <cellStyle name="Komma 3 3 3 2 3 3 2" xfId="3465" xr:uid="{00000000-0005-0000-0000-000059000000}"/>
    <cellStyle name="Komma 3 3 3 2 3 3 2 2" xfId="7593" xr:uid="{00000000-0005-0000-0000-000059000000}"/>
    <cellStyle name="Komma 3 3 3 2 3 3 3" xfId="5529" xr:uid="{00000000-0005-0000-0000-000059000000}"/>
    <cellStyle name="Komma 3 3 3 2 3 4" xfId="2433" xr:uid="{00000000-0005-0000-0000-000059000000}"/>
    <cellStyle name="Komma 3 3 3 2 3 4 2" xfId="6561" xr:uid="{00000000-0005-0000-0000-000059000000}"/>
    <cellStyle name="Komma 3 3 3 2 3 5" xfId="4497" xr:uid="{00000000-0005-0000-0000-000059000000}"/>
    <cellStyle name="Komma 3 3 3 2 4" xfId="627" xr:uid="{00000000-0005-0000-0000-000059000000}"/>
    <cellStyle name="Komma 3 3 3 2 4 2" xfId="1659" xr:uid="{00000000-0005-0000-0000-000059000000}"/>
    <cellStyle name="Komma 3 3 3 2 4 2 2" xfId="3723" xr:uid="{00000000-0005-0000-0000-000059000000}"/>
    <cellStyle name="Komma 3 3 3 2 4 2 2 2" xfId="7851" xr:uid="{00000000-0005-0000-0000-000059000000}"/>
    <cellStyle name="Komma 3 3 3 2 4 2 3" xfId="5787" xr:uid="{00000000-0005-0000-0000-000059000000}"/>
    <cellStyle name="Komma 3 3 3 2 4 3" xfId="2691" xr:uid="{00000000-0005-0000-0000-000059000000}"/>
    <cellStyle name="Komma 3 3 3 2 4 3 2" xfId="6819" xr:uid="{00000000-0005-0000-0000-000059000000}"/>
    <cellStyle name="Komma 3 3 3 2 4 4" xfId="4755" xr:uid="{00000000-0005-0000-0000-000059000000}"/>
    <cellStyle name="Komma 3 3 3 2 5" xfId="1143" xr:uid="{00000000-0005-0000-0000-000059000000}"/>
    <cellStyle name="Komma 3 3 3 2 5 2" xfId="3207" xr:uid="{00000000-0005-0000-0000-000059000000}"/>
    <cellStyle name="Komma 3 3 3 2 5 2 2" xfId="7335" xr:uid="{00000000-0005-0000-0000-000059000000}"/>
    <cellStyle name="Komma 3 3 3 2 5 3" xfId="5271" xr:uid="{00000000-0005-0000-0000-000059000000}"/>
    <cellStyle name="Komma 3 3 3 2 6" xfId="2175" xr:uid="{00000000-0005-0000-0000-000059000000}"/>
    <cellStyle name="Komma 3 3 3 2 6 2" xfId="6303" xr:uid="{00000000-0005-0000-0000-000059000000}"/>
    <cellStyle name="Komma 3 3 3 2 7" xfId="4239" xr:uid="{00000000-0005-0000-0000-000059000000}"/>
    <cellStyle name="Komma 3 3 3 3" xfId="176" xr:uid="{00000000-0005-0000-0000-000058000000}"/>
    <cellStyle name="Komma 3 3 3 3 2" xfId="434" xr:uid="{00000000-0005-0000-0000-000058000000}"/>
    <cellStyle name="Komma 3 3 3 3 2 2" xfId="950" xr:uid="{00000000-0005-0000-0000-000058000000}"/>
    <cellStyle name="Komma 3 3 3 3 2 2 2" xfId="1982" xr:uid="{00000000-0005-0000-0000-000058000000}"/>
    <cellStyle name="Komma 3 3 3 3 2 2 2 2" xfId="4046" xr:uid="{00000000-0005-0000-0000-000058000000}"/>
    <cellStyle name="Komma 3 3 3 3 2 2 2 2 2" xfId="8174" xr:uid="{00000000-0005-0000-0000-000058000000}"/>
    <cellStyle name="Komma 3 3 3 3 2 2 2 3" xfId="6110" xr:uid="{00000000-0005-0000-0000-000058000000}"/>
    <cellStyle name="Komma 3 3 3 3 2 2 3" xfId="3014" xr:uid="{00000000-0005-0000-0000-000058000000}"/>
    <cellStyle name="Komma 3 3 3 3 2 2 3 2" xfId="7142" xr:uid="{00000000-0005-0000-0000-000058000000}"/>
    <cellStyle name="Komma 3 3 3 3 2 2 4" xfId="5078" xr:uid="{00000000-0005-0000-0000-000058000000}"/>
    <cellStyle name="Komma 3 3 3 3 2 3" xfId="1466" xr:uid="{00000000-0005-0000-0000-000058000000}"/>
    <cellStyle name="Komma 3 3 3 3 2 3 2" xfId="3530" xr:uid="{00000000-0005-0000-0000-000058000000}"/>
    <cellStyle name="Komma 3 3 3 3 2 3 2 2" xfId="7658" xr:uid="{00000000-0005-0000-0000-000058000000}"/>
    <cellStyle name="Komma 3 3 3 3 2 3 3" xfId="5594" xr:uid="{00000000-0005-0000-0000-000058000000}"/>
    <cellStyle name="Komma 3 3 3 3 2 4" xfId="2498" xr:uid="{00000000-0005-0000-0000-000058000000}"/>
    <cellStyle name="Komma 3 3 3 3 2 4 2" xfId="6626" xr:uid="{00000000-0005-0000-0000-000058000000}"/>
    <cellStyle name="Komma 3 3 3 3 2 5" xfId="4562" xr:uid="{00000000-0005-0000-0000-000058000000}"/>
    <cellStyle name="Komma 3 3 3 3 3" xfId="692" xr:uid="{00000000-0005-0000-0000-000058000000}"/>
    <cellStyle name="Komma 3 3 3 3 3 2" xfId="1724" xr:uid="{00000000-0005-0000-0000-000058000000}"/>
    <cellStyle name="Komma 3 3 3 3 3 2 2" xfId="3788" xr:uid="{00000000-0005-0000-0000-000058000000}"/>
    <cellStyle name="Komma 3 3 3 3 3 2 2 2" xfId="7916" xr:uid="{00000000-0005-0000-0000-000058000000}"/>
    <cellStyle name="Komma 3 3 3 3 3 2 3" xfId="5852" xr:uid="{00000000-0005-0000-0000-000058000000}"/>
    <cellStyle name="Komma 3 3 3 3 3 3" xfId="2756" xr:uid="{00000000-0005-0000-0000-000058000000}"/>
    <cellStyle name="Komma 3 3 3 3 3 3 2" xfId="6884" xr:uid="{00000000-0005-0000-0000-000058000000}"/>
    <cellStyle name="Komma 3 3 3 3 3 4" xfId="4820" xr:uid="{00000000-0005-0000-0000-000058000000}"/>
    <cellStyle name="Komma 3 3 3 3 4" xfId="1208" xr:uid="{00000000-0005-0000-0000-000058000000}"/>
    <cellStyle name="Komma 3 3 3 3 4 2" xfId="3272" xr:uid="{00000000-0005-0000-0000-000058000000}"/>
    <cellStyle name="Komma 3 3 3 3 4 2 2" xfId="7400" xr:uid="{00000000-0005-0000-0000-000058000000}"/>
    <cellStyle name="Komma 3 3 3 3 4 3" xfId="5336" xr:uid="{00000000-0005-0000-0000-000058000000}"/>
    <cellStyle name="Komma 3 3 3 3 5" xfId="2240" xr:uid="{00000000-0005-0000-0000-000058000000}"/>
    <cellStyle name="Komma 3 3 3 3 5 2" xfId="6368" xr:uid="{00000000-0005-0000-0000-000058000000}"/>
    <cellStyle name="Komma 3 3 3 3 6" xfId="4304" xr:uid="{00000000-0005-0000-0000-000058000000}"/>
    <cellStyle name="Komma 3 3 3 4" xfId="305" xr:uid="{00000000-0005-0000-0000-000058000000}"/>
    <cellStyle name="Komma 3 3 3 4 2" xfId="821" xr:uid="{00000000-0005-0000-0000-000058000000}"/>
    <cellStyle name="Komma 3 3 3 4 2 2" xfId="1853" xr:uid="{00000000-0005-0000-0000-000058000000}"/>
    <cellStyle name="Komma 3 3 3 4 2 2 2" xfId="3917" xr:uid="{00000000-0005-0000-0000-000058000000}"/>
    <cellStyle name="Komma 3 3 3 4 2 2 2 2" xfId="8045" xr:uid="{00000000-0005-0000-0000-000058000000}"/>
    <cellStyle name="Komma 3 3 3 4 2 2 3" xfId="5981" xr:uid="{00000000-0005-0000-0000-000058000000}"/>
    <cellStyle name="Komma 3 3 3 4 2 3" xfId="2885" xr:uid="{00000000-0005-0000-0000-000058000000}"/>
    <cellStyle name="Komma 3 3 3 4 2 3 2" xfId="7013" xr:uid="{00000000-0005-0000-0000-000058000000}"/>
    <cellStyle name="Komma 3 3 3 4 2 4" xfId="4949" xr:uid="{00000000-0005-0000-0000-000058000000}"/>
    <cellStyle name="Komma 3 3 3 4 3" xfId="1337" xr:uid="{00000000-0005-0000-0000-000058000000}"/>
    <cellStyle name="Komma 3 3 3 4 3 2" xfId="3401" xr:uid="{00000000-0005-0000-0000-000058000000}"/>
    <cellStyle name="Komma 3 3 3 4 3 2 2" xfId="7529" xr:uid="{00000000-0005-0000-0000-000058000000}"/>
    <cellStyle name="Komma 3 3 3 4 3 3" xfId="5465" xr:uid="{00000000-0005-0000-0000-000058000000}"/>
    <cellStyle name="Komma 3 3 3 4 4" xfId="2369" xr:uid="{00000000-0005-0000-0000-000058000000}"/>
    <cellStyle name="Komma 3 3 3 4 4 2" xfId="6497" xr:uid="{00000000-0005-0000-0000-000058000000}"/>
    <cellStyle name="Komma 3 3 3 4 5" xfId="4433" xr:uid="{00000000-0005-0000-0000-000058000000}"/>
    <cellStyle name="Komma 3 3 3 5" xfId="563" xr:uid="{00000000-0005-0000-0000-000058000000}"/>
    <cellStyle name="Komma 3 3 3 5 2" xfId="1595" xr:uid="{00000000-0005-0000-0000-000058000000}"/>
    <cellStyle name="Komma 3 3 3 5 2 2" xfId="3659" xr:uid="{00000000-0005-0000-0000-000058000000}"/>
    <cellStyle name="Komma 3 3 3 5 2 2 2" xfId="7787" xr:uid="{00000000-0005-0000-0000-000058000000}"/>
    <cellStyle name="Komma 3 3 3 5 2 3" xfId="5723" xr:uid="{00000000-0005-0000-0000-000058000000}"/>
    <cellStyle name="Komma 3 3 3 5 3" xfId="2627" xr:uid="{00000000-0005-0000-0000-000058000000}"/>
    <cellStyle name="Komma 3 3 3 5 3 2" xfId="6755" xr:uid="{00000000-0005-0000-0000-000058000000}"/>
    <cellStyle name="Komma 3 3 3 5 4" xfId="4691" xr:uid="{00000000-0005-0000-0000-000058000000}"/>
    <cellStyle name="Komma 3 3 3 6" xfId="1079" xr:uid="{00000000-0005-0000-0000-000058000000}"/>
    <cellStyle name="Komma 3 3 3 6 2" xfId="3143" xr:uid="{00000000-0005-0000-0000-000058000000}"/>
    <cellStyle name="Komma 3 3 3 6 2 2" xfId="7271" xr:uid="{00000000-0005-0000-0000-000058000000}"/>
    <cellStyle name="Komma 3 3 3 6 3" xfId="5207" xr:uid="{00000000-0005-0000-0000-000058000000}"/>
    <cellStyle name="Komma 3 3 3 7" xfId="2111" xr:uid="{00000000-0005-0000-0000-000058000000}"/>
    <cellStyle name="Komma 3 3 3 7 2" xfId="6239" xr:uid="{00000000-0005-0000-0000-000058000000}"/>
    <cellStyle name="Komma 3 3 3 8" xfId="4175" xr:uid="{00000000-0005-0000-0000-000058000000}"/>
    <cellStyle name="Komma 3 3 4" xfId="79" xr:uid="{00000000-0005-0000-0000-00005A000000}"/>
    <cellStyle name="Komma 3 3 4 2" xfId="208" xr:uid="{00000000-0005-0000-0000-00005A000000}"/>
    <cellStyle name="Komma 3 3 4 2 2" xfId="466" xr:uid="{00000000-0005-0000-0000-00005A000000}"/>
    <cellStyle name="Komma 3 3 4 2 2 2" xfId="982" xr:uid="{00000000-0005-0000-0000-00005A000000}"/>
    <cellStyle name="Komma 3 3 4 2 2 2 2" xfId="2014" xr:uid="{00000000-0005-0000-0000-00005A000000}"/>
    <cellStyle name="Komma 3 3 4 2 2 2 2 2" xfId="4078" xr:uid="{00000000-0005-0000-0000-00005A000000}"/>
    <cellStyle name="Komma 3 3 4 2 2 2 2 2 2" xfId="8206" xr:uid="{00000000-0005-0000-0000-00005A000000}"/>
    <cellStyle name="Komma 3 3 4 2 2 2 2 3" xfId="6142" xr:uid="{00000000-0005-0000-0000-00005A000000}"/>
    <cellStyle name="Komma 3 3 4 2 2 2 3" xfId="3046" xr:uid="{00000000-0005-0000-0000-00005A000000}"/>
    <cellStyle name="Komma 3 3 4 2 2 2 3 2" xfId="7174" xr:uid="{00000000-0005-0000-0000-00005A000000}"/>
    <cellStyle name="Komma 3 3 4 2 2 2 4" xfId="5110" xr:uid="{00000000-0005-0000-0000-00005A000000}"/>
    <cellStyle name="Komma 3 3 4 2 2 3" xfId="1498" xr:uid="{00000000-0005-0000-0000-00005A000000}"/>
    <cellStyle name="Komma 3 3 4 2 2 3 2" xfId="3562" xr:uid="{00000000-0005-0000-0000-00005A000000}"/>
    <cellStyle name="Komma 3 3 4 2 2 3 2 2" xfId="7690" xr:uid="{00000000-0005-0000-0000-00005A000000}"/>
    <cellStyle name="Komma 3 3 4 2 2 3 3" xfId="5626" xr:uid="{00000000-0005-0000-0000-00005A000000}"/>
    <cellStyle name="Komma 3 3 4 2 2 4" xfId="2530" xr:uid="{00000000-0005-0000-0000-00005A000000}"/>
    <cellStyle name="Komma 3 3 4 2 2 4 2" xfId="6658" xr:uid="{00000000-0005-0000-0000-00005A000000}"/>
    <cellStyle name="Komma 3 3 4 2 2 5" xfId="4594" xr:uid="{00000000-0005-0000-0000-00005A000000}"/>
    <cellStyle name="Komma 3 3 4 2 3" xfId="724" xr:uid="{00000000-0005-0000-0000-00005A000000}"/>
    <cellStyle name="Komma 3 3 4 2 3 2" xfId="1756" xr:uid="{00000000-0005-0000-0000-00005A000000}"/>
    <cellStyle name="Komma 3 3 4 2 3 2 2" xfId="3820" xr:uid="{00000000-0005-0000-0000-00005A000000}"/>
    <cellStyle name="Komma 3 3 4 2 3 2 2 2" xfId="7948" xr:uid="{00000000-0005-0000-0000-00005A000000}"/>
    <cellStyle name="Komma 3 3 4 2 3 2 3" xfId="5884" xr:uid="{00000000-0005-0000-0000-00005A000000}"/>
    <cellStyle name="Komma 3 3 4 2 3 3" xfId="2788" xr:uid="{00000000-0005-0000-0000-00005A000000}"/>
    <cellStyle name="Komma 3 3 4 2 3 3 2" xfId="6916" xr:uid="{00000000-0005-0000-0000-00005A000000}"/>
    <cellStyle name="Komma 3 3 4 2 3 4" xfId="4852" xr:uid="{00000000-0005-0000-0000-00005A000000}"/>
    <cellStyle name="Komma 3 3 4 2 4" xfId="1240" xr:uid="{00000000-0005-0000-0000-00005A000000}"/>
    <cellStyle name="Komma 3 3 4 2 4 2" xfId="3304" xr:uid="{00000000-0005-0000-0000-00005A000000}"/>
    <cellStyle name="Komma 3 3 4 2 4 2 2" xfId="7432" xr:uid="{00000000-0005-0000-0000-00005A000000}"/>
    <cellStyle name="Komma 3 3 4 2 4 3" xfId="5368" xr:uid="{00000000-0005-0000-0000-00005A000000}"/>
    <cellStyle name="Komma 3 3 4 2 5" xfId="2272" xr:uid="{00000000-0005-0000-0000-00005A000000}"/>
    <cellStyle name="Komma 3 3 4 2 5 2" xfId="6400" xr:uid="{00000000-0005-0000-0000-00005A000000}"/>
    <cellStyle name="Komma 3 3 4 2 6" xfId="4336" xr:uid="{00000000-0005-0000-0000-00005A000000}"/>
    <cellStyle name="Komma 3 3 4 3" xfId="337" xr:uid="{00000000-0005-0000-0000-00005A000000}"/>
    <cellStyle name="Komma 3 3 4 3 2" xfId="853" xr:uid="{00000000-0005-0000-0000-00005A000000}"/>
    <cellStyle name="Komma 3 3 4 3 2 2" xfId="1885" xr:uid="{00000000-0005-0000-0000-00005A000000}"/>
    <cellStyle name="Komma 3 3 4 3 2 2 2" xfId="3949" xr:uid="{00000000-0005-0000-0000-00005A000000}"/>
    <cellStyle name="Komma 3 3 4 3 2 2 2 2" xfId="8077" xr:uid="{00000000-0005-0000-0000-00005A000000}"/>
    <cellStyle name="Komma 3 3 4 3 2 2 3" xfId="6013" xr:uid="{00000000-0005-0000-0000-00005A000000}"/>
    <cellStyle name="Komma 3 3 4 3 2 3" xfId="2917" xr:uid="{00000000-0005-0000-0000-00005A000000}"/>
    <cellStyle name="Komma 3 3 4 3 2 3 2" xfId="7045" xr:uid="{00000000-0005-0000-0000-00005A000000}"/>
    <cellStyle name="Komma 3 3 4 3 2 4" xfId="4981" xr:uid="{00000000-0005-0000-0000-00005A000000}"/>
    <cellStyle name="Komma 3 3 4 3 3" xfId="1369" xr:uid="{00000000-0005-0000-0000-00005A000000}"/>
    <cellStyle name="Komma 3 3 4 3 3 2" xfId="3433" xr:uid="{00000000-0005-0000-0000-00005A000000}"/>
    <cellStyle name="Komma 3 3 4 3 3 2 2" xfId="7561" xr:uid="{00000000-0005-0000-0000-00005A000000}"/>
    <cellStyle name="Komma 3 3 4 3 3 3" xfId="5497" xr:uid="{00000000-0005-0000-0000-00005A000000}"/>
    <cellStyle name="Komma 3 3 4 3 4" xfId="2401" xr:uid="{00000000-0005-0000-0000-00005A000000}"/>
    <cellStyle name="Komma 3 3 4 3 4 2" xfId="6529" xr:uid="{00000000-0005-0000-0000-00005A000000}"/>
    <cellStyle name="Komma 3 3 4 3 5" xfId="4465" xr:uid="{00000000-0005-0000-0000-00005A000000}"/>
    <cellStyle name="Komma 3 3 4 4" xfId="595" xr:uid="{00000000-0005-0000-0000-00005A000000}"/>
    <cellStyle name="Komma 3 3 4 4 2" xfId="1627" xr:uid="{00000000-0005-0000-0000-00005A000000}"/>
    <cellStyle name="Komma 3 3 4 4 2 2" xfId="3691" xr:uid="{00000000-0005-0000-0000-00005A000000}"/>
    <cellStyle name="Komma 3 3 4 4 2 2 2" xfId="7819" xr:uid="{00000000-0005-0000-0000-00005A000000}"/>
    <cellStyle name="Komma 3 3 4 4 2 3" xfId="5755" xr:uid="{00000000-0005-0000-0000-00005A000000}"/>
    <cellStyle name="Komma 3 3 4 4 3" xfId="2659" xr:uid="{00000000-0005-0000-0000-00005A000000}"/>
    <cellStyle name="Komma 3 3 4 4 3 2" xfId="6787" xr:uid="{00000000-0005-0000-0000-00005A000000}"/>
    <cellStyle name="Komma 3 3 4 4 4" xfId="4723" xr:uid="{00000000-0005-0000-0000-00005A000000}"/>
    <cellStyle name="Komma 3 3 4 5" xfId="1111" xr:uid="{00000000-0005-0000-0000-00005A000000}"/>
    <cellStyle name="Komma 3 3 4 5 2" xfId="3175" xr:uid="{00000000-0005-0000-0000-00005A000000}"/>
    <cellStyle name="Komma 3 3 4 5 2 2" xfId="7303" xr:uid="{00000000-0005-0000-0000-00005A000000}"/>
    <cellStyle name="Komma 3 3 4 5 3" xfId="5239" xr:uid="{00000000-0005-0000-0000-00005A000000}"/>
    <cellStyle name="Komma 3 3 4 6" xfId="2143" xr:uid="{00000000-0005-0000-0000-00005A000000}"/>
    <cellStyle name="Komma 3 3 4 6 2" xfId="6271" xr:uid="{00000000-0005-0000-0000-00005A000000}"/>
    <cellStyle name="Komma 3 3 4 7" xfId="4207" xr:uid="{00000000-0005-0000-0000-00005A000000}"/>
    <cellStyle name="Komma 3 3 5" xfId="145" xr:uid="{00000000-0005-0000-0000-000053000000}"/>
    <cellStyle name="Komma 3 3 5 2" xfId="403" xr:uid="{00000000-0005-0000-0000-000053000000}"/>
    <cellStyle name="Komma 3 3 5 2 2" xfId="919" xr:uid="{00000000-0005-0000-0000-000053000000}"/>
    <cellStyle name="Komma 3 3 5 2 2 2" xfId="1951" xr:uid="{00000000-0005-0000-0000-000053000000}"/>
    <cellStyle name="Komma 3 3 5 2 2 2 2" xfId="4015" xr:uid="{00000000-0005-0000-0000-000053000000}"/>
    <cellStyle name="Komma 3 3 5 2 2 2 2 2" xfId="8143" xr:uid="{00000000-0005-0000-0000-000053000000}"/>
    <cellStyle name="Komma 3 3 5 2 2 2 3" xfId="6079" xr:uid="{00000000-0005-0000-0000-000053000000}"/>
    <cellStyle name="Komma 3 3 5 2 2 3" xfId="2983" xr:uid="{00000000-0005-0000-0000-000053000000}"/>
    <cellStyle name="Komma 3 3 5 2 2 3 2" xfId="7111" xr:uid="{00000000-0005-0000-0000-000053000000}"/>
    <cellStyle name="Komma 3 3 5 2 2 4" xfId="5047" xr:uid="{00000000-0005-0000-0000-000053000000}"/>
    <cellStyle name="Komma 3 3 5 2 3" xfId="1435" xr:uid="{00000000-0005-0000-0000-000053000000}"/>
    <cellStyle name="Komma 3 3 5 2 3 2" xfId="3499" xr:uid="{00000000-0005-0000-0000-000053000000}"/>
    <cellStyle name="Komma 3 3 5 2 3 2 2" xfId="7627" xr:uid="{00000000-0005-0000-0000-000053000000}"/>
    <cellStyle name="Komma 3 3 5 2 3 3" xfId="5563" xr:uid="{00000000-0005-0000-0000-000053000000}"/>
    <cellStyle name="Komma 3 3 5 2 4" xfId="2467" xr:uid="{00000000-0005-0000-0000-000053000000}"/>
    <cellStyle name="Komma 3 3 5 2 4 2" xfId="6595" xr:uid="{00000000-0005-0000-0000-000053000000}"/>
    <cellStyle name="Komma 3 3 5 2 5" xfId="4531" xr:uid="{00000000-0005-0000-0000-000053000000}"/>
    <cellStyle name="Komma 3 3 5 3" xfId="661" xr:uid="{00000000-0005-0000-0000-000053000000}"/>
    <cellStyle name="Komma 3 3 5 3 2" xfId="1693" xr:uid="{00000000-0005-0000-0000-000053000000}"/>
    <cellStyle name="Komma 3 3 5 3 2 2" xfId="3757" xr:uid="{00000000-0005-0000-0000-000053000000}"/>
    <cellStyle name="Komma 3 3 5 3 2 2 2" xfId="7885" xr:uid="{00000000-0005-0000-0000-000053000000}"/>
    <cellStyle name="Komma 3 3 5 3 2 3" xfId="5821" xr:uid="{00000000-0005-0000-0000-000053000000}"/>
    <cellStyle name="Komma 3 3 5 3 3" xfId="2725" xr:uid="{00000000-0005-0000-0000-000053000000}"/>
    <cellStyle name="Komma 3 3 5 3 3 2" xfId="6853" xr:uid="{00000000-0005-0000-0000-000053000000}"/>
    <cellStyle name="Komma 3 3 5 3 4" xfId="4789" xr:uid="{00000000-0005-0000-0000-000053000000}"/>
    <cellStyle name="Komma 3 3 5 4" xfId="1177" xr:uid="{00000000-0005-0000-0000-000053000000}"/>
    <cellStyle name="Komma 3 3 5 4 2" xfId="3241" xr:uid="{00000000-0005-0000-0000-000053000000}"/>
    <cellStyle name="Komma 3 3 5 4 2 2" xfId="7369" xr:uid="{00000000-0005-0000-0000-000053000000}"/>
    <cellStyle name="Komma 3 3 5 4 3" xfId="5305" xr:uid="{00000000-0005-0000-0000-000053000000}"/>
    <cellStyle name="Komma 3 3 5 5" xfId="2209" xr:uid="{00000000-0005-0000-0000-000053000000}"/>
    <cellStyle name="Komma 3 3 5 5 2" xfId="6337" xr:uid="{00000000-0005-0000-0000-000053000000}"/>
    <cellStyle name="Komma 3 3 5 6" xfId="4273" xr:uid="{00000000-0005-0000-0000-000053000000}"/>
    <cellStyle name="Komma 3 3 6" xfId="274" xr:uid="{00000000-0005-0000-0000-000053000000}"/>
    <cellStyle name="Komma 3 3 6 2" xfId="790" xr:uid="{00000000-0005-0000-0000-000053000000}"/>
    <cellStyle name="Komma 3 3 6 2 2" xfId="1822" xr:uid="{00000000-0005-0000-0000-000053000000}"/>
    <cellStyle name="Komma 3 3 6 2 2 2" xfId="3886" xr:uid="{00000000-0005-0000-0000-000053000000}"/>
    <cellStyle name="Komma 3 3 6 2 2 2 2" xfId="8014" xr:uid="{00000000-0005-0000-0000-000053000000}"/>
    <cellStyle name="Komma 3 3 6 2 2 3" xfId="5950" xr:uid="{00000000-0005-0000-0000-000053000000}"/>
    <cellStyle name="Komma 3 3 6 2 3" xfId="2854" xr:uid="{00000000-0005-0000-0000-000053000000}"/>
    <cellStyle name="Komma 3 3 6 2 3 2" xfId="6982" xr:uid="{00000000-0005-0000-0000-000053000000}"/>
    <cellStyle name="Komma 3 3 6 2 4" xfId="4918" xr:uid="{00000000-0005-0000-0000-000053000000}"/>
    <cellStyle name="Komma 3 3 6 3" xfId="1306" xr:uid="{00000000-0005-0000-0000-000053000000}"/>
    <cellStyle name="Komma 3 3 6 3 2" xfId="3370" xr:uid="{00000000-0005-0000-0000-000053000000}"/>
    <cellStyle name="Komma 3 3 6 3 2 2" xfId="7498" xr:uid="{00000000-0005-0000-0000-000053000000}"/>
    <cellStyle name="Komma 3 3 6 3 3" xfId="5434" xr:uid="{00000000-0005-0000-0000-000053000000}"/>
    <cellStyle name="Komma 3 3 6 4" xfId="2338" xr:uid="{00000000-0005-0000-0000-000053000000}"/>
    <cellStyle name="Komma 3 3 6 4 2" xfId="6466" xr:uid="{00000000-0005-0000-0000-000053000000}"/>
    <cellStyle name="Komma 3 3 6 5" xfId="4402" xr:uid="{00000000-0005-0000-0000-000053000000}"/>
    <cellStyle name="Komma 3 3 7" xfId="532" xr:uid="{00000000-0005-0000-0000-000053000000}"/>
    <cellStyle name="Komma 3 3 7 2" xfId="1564" xr:uid="{00000000-0005-0000-0000-000053000000}"/>
    <cellStyle name="Komma 3 3 7 2 2" xfId="3628" xr:uid="{00000000-0005-0000-0000-000053000000}"/>
    <cellStyle name="Komma 3 3 7 2 2 2" xfId="7756" xr:uid="{00000000-0005-0000-0000-000053000000}"/>
    <cellStyle name="Komma 3 3 7 2 3" xfId="5692" xr:uid="{00000000-0005-0000-0000-000053000000}"/>
    <cellStyle name="Komma 3 3 7 3" xfId="2596" xr:uid="{00000000-0005-0000-0000-000053000000}"/>
    <cellStyle name="Komma 3 3 7 3 2" xfId="6724" xr:uid="{00000000-0005-0000-0000-000053000000}"/>
    <cellStyle name="Komma 3 3 7 4" xfId="4660" xr:uid="{00000000-0005-0000-0000-000053000000}"/>
    <cellStyle name="Komma 3 3 8" xfId="1048" xr:uid="{00000000-0005-0000-0000-000053000000}"/>
    <cellStyle name="Komma 3 3 8 2" xfId="3112" xr:uid="{00000000-0005-0000-0000-000053000000}"/>
    <cellStyle name="Komma 3 3 8 2 2" xfId="7240" xr:uid="{00000000-0005-0000-0000-000053000000}"/>
    <cellStyle name="Komma 3 3 8 3" xfId="5176" xr:uid="{00000000-0005-0000-0000-000053000000}"/>
    <cellStyle name="Komma 3 3 9" xfId="2080" xr:uid="{00000000-0005-0000-0000-000053000000}"/>
    <cellStyle name="Komma 3 3 9 2" xfId="6208" xr:uid="{00000000-0005-0000-0000-000053000000}"/>
    <cellStyle name="Komma 3 4" xfId="23" xr:uid="{00000000-0005-0000-0000-00005B000000}"/>
    <cellStyle name="Komma 3 4 2" xfId="55" xr:uid="{00000000-0005-0000-0000-00005C000000}"/>
    <cellStyle name="Komma 3 4 2 2" xfId="119" xr:uid="{00000000-0005-0000-0000-00005D000000}"/>
    <cellStyle name="Komma 3 4 2 2 2" xfId="248" xr:uid="{00000000-0005-0000-0000-00005D000000}"/>
    <cellStyle name="Komma 3 4 2 2 2 2" xfId="506" xr:uid="{00000000-0005-0000-0000-00005D000000}"/>
    <cellStyle name="Komma 3 4 2 2 2 2 2" xfId="1022" xr:uid="{00000000-0005-0000-0000-00005D000000}"/>
    <cellStyle name="Komma 3 4 2 2 2 2 2 2" xfId="2054" xr:uid="{00000000-0005-0000-0000-00005D000000}"/>
    <cellStyle name="Komma 3 4 2 2 2 2 2 2 2" xfId="4118" xr:uid="{00000000-0005-0000-0000-00005D000000}"/>
    <cellStyle name="Komma 3 4 2 2 2 2 2 2 2 2" xfId="8246" xr:uid="{00000000-0005-0000-0000-00005D000000}"/>
    <cellStyle name="Komma 3 4 2 2 2 2 2 2 3" xfId="6182" xr:uid="{00000000-0005-0000-0000-00005D000000}"/>
    <cellStyle name="Komma 3 4 2 2 2 2 2 3" xfId="3086" xr:uid="{00000000-0005-0000-0000-00005D000000}"/>
    <cellStyle name="Komma 3 4 2 2 2 2 2 3 2" xfId="7214" xr:uid="{00000000-0005-0000-0000-00005D000000}"/>
    <cellStyle name="Komma 3 4 2 2 2 2 2 4" xfId="5150" xr:uid="{00000000-0005-0000-0000-00005D000000}"/>
    <cellStyle name="Komma 3 4 2 2 2 2 3" xfId="1538" xr:uid="{00000000-0005-0000-0000-00005D000000}"/>
    <cellStyle name="Komma 3 4 2 2 2 2 3 2" xfId="3602" xr:uid="{00000000-0005-0000-0000-00005D000000}"/>
    <cellStyle name="Komma 3 4 2 2 2 2 3 2 2" xfId="7730" xr:uid="{00000000-0005-0000-0000-00005D000000}"/>
    <cellStyle name="Komma 3 4 2 2 2 2 3 3" xfId="5666" xr:uid="{00000000-0005-0000-0000-00005D000000}"/>
    <cellStyle name="Komma 3 4 2 2 2 2 4" xfId="2570" xr:uid="{00000000-0005-0000-0000-00005D000000}"/>
    <cellStyle name="Komma 3 4 2 2 2 2 4 2" xfId="6698" xr:uid="{00000000-0005-0000-0000-00005D000000}"/>
    <cellStyle name="Komma 3 4 2 2 2 2 5" xfId="4634" xr:uid="{00000000-0005-0000-0000-00005D000000}"/>
    <cellStyle name="Komma 3 4 2 2 2 3" xfId="764" xr:uid="{00000000-0005-0000-0000-00005D000000}"/>
    <cellStyle name="Komma 3 4 2 2 2 3 2" xfId="1796" xr:uid="{00000000-0005-0000-0000-00005D000000}"/>
    <cellStyle name="Komma 3 4 2 2 2 3 2 2" xfId="3860" xr:uid="{00000000-0005-0000-0000-00005D000000}"/>
    <cellStyle name="Komma 3 4 2 2 2 3 2 2 2" xfId="7988" xr:uid="{00000000-0005-0000-0000-00005D000000}"/>
    <cellStyle name="Komma 3 4 2 2 2 3 2 3" xfId="5924" xr:uid="{00000000-0005-0000-0000-00005D000000}"/>
    <cellStyle name="Komma 3 4 2 2 2 3 3" xfId="2828" xr:uid="{00000000-0005-0000-0000-00005D000000}"/>
    <cellStyle name="Komma 3 4 2 2 2 3 3 2" xfId="6956" xr:uid="{00000000-0005-0000-0000-00005D000000}"/>
    <cellStyle name="Komma 3 4 2 2 2 3 4" xfId="4892" xr:uid="{00000000-0005-0000-0000-00005D000000}"/>
    <cellStyle name="Komma 3 4 2 2 2 4" xfId="1280" xr:uid="{00000000-0005-0000-0000-00005D000000}"/>
    <cellStyle name="Komma 3 4 2 2 2 4 2" xfId="3344" xr:uid="{00000000-0005-0000-0000-00005D000000}"/>
    <cellStyle name="Komma 3 4 2 2 2 4 2 2" xfId="7472" xr:uid="{00000000-0005-0000-0000-00005D000000}"/>
    <cellStyle name="Komma 3 4 2 2 2 4 3" xfId="5408" xr:uid="{00000000-0005-0000-0000-00005D000000}"/>
    <cellStyle name="Komma 3 4 2 2 2 5" xfId="2312" xr:uid="{00000000-0005-0000-0000-00005D000000}"/>
    <cellStyle name="Komma 3 4 2 2 2 5 2" xfId="6440" xr:uid="{00000000-0005-0000-0000-00005D000000}"/>
    <cellStyle name="Komma 3 4 2 2 2 6" xfId="4376" xr:uid="{00000000-0005-0000-0000-00005D000000}"/>
    <cellStyle name="Komma 3 4 2 2 3" xfId="377" xr:uid="{00000000-0005-0000-0000-00005D000000}"/>
    <cellStyle name="Komma 3 4 2 2 3 2" xfId="893" xr:uid="{00000000-0005-0000-0000-00005D000000}"/>
    <cellStyle name="Komma 3 4 2 2 3 2 2" xfId="1925" xr:uid="{00000000-0005-0000-0000-00005D000000}"/>
    <cellStyle name="Komma 3 4 2 2 3 2 2 2" xfId="3989" xr:uid="{00000000-0005-0000-0000-00005D000000}"/>
    <cellStyle name="Komma 3 4 2 2 3 2 2 2 2" xfId="8117" xr:uid="{00000000-0005-0000-0000-00005D000000}"/>
    <cellStyle name="Komma 3 4 2 2 3 2 2 3" xfId="6053" xr:uid="{00000000-0005-0000-0000-00005D000000}"/>
    <cellStyle name="Komma 3 4 2 2 3 2 3" xfId="2957" xr:uid="{00000000-0005-0000-0000-00005D000000}"/>
    <cellStyle name="Komma 3 4 2 2 3 2 3 2" xfId="7085" xr:uid="{00000000-0005-0000-0000-00005D000000}"/>
    <cellStyle name="Komma 3 4 2 2 3 2 4" xfId="5021" xr:uid="{00000000-0005-0000-0000-00005D000000}"/>
    <cellStyle name="Komma 3 4 2 2 3 3" xfId="1409" xr:uid="{00000000-0005-0000-0000-00005D000000}"/>
    <cellStyle name="Komma 3 4 2 2 3 3 2" xfId="3473" xr:uid="{00000000-0005-0000-0000-00005D000000}"/>
    <cellStyle name="Komma 3 4 2 2 3 3 2 2" xfId="7601" xr:uid="{00000000-0005-0000-0000-00005D000000}"/>
    <cellStyle name="Komma 3 4 2 2 3 3 3" xfId="5537" xr:uid="{00000000-0005-0000-0000-00005D000000}"/>
    <cellStyle name="Komma 3 4 2 2 3 4" xfId="2441" xr:uid="{00000000-0005-0000-0000-00005D000000}"/>
    <cellStyle name="Komma 3 4 2 2 3 4 2" xfId="6569" xr:uid="{00000000-0005-0000-0000-00005D000000}"/>
    <cellStyle name="Komma 3 4 2 2 3 5" xfId="4505" xr:uid="{00000000-0005-0000-0000-00005D000000}"/>
    <cellStyle name="Komma 3 4 2 2 4" xfId="635" xr:uid="{00000000-0005-0000-0000-00005D000000}"/>
    <cellStyle name="Komma 3 4 2 2 4 2" xfId="1667" xr:uid="{00000000-0005-0000-0000-00005D000000}"/>
    <cellStyle name="Komma 3 4 2 2 4 2 2" xfId="3731" xr:uid="{00000000-0005-0000-0000-00005D000000}"/>
    <cellStyle name="Komma 3 4 2 2 4 2 2 2" xfId="7859" xr:uid="{00000000-0005-0000-0000-00005D000000}"/>
    <cellStyle name="Komma 3 4 2 2 4 2 3" xfId="5795" xr:uid="{00000000-0005-0000-0000-00005D000000}"/>
    <cellStyle name="Komma 3 4 2 2 4 3" xfId="2699" xr:uid="{00000000-0005-0000-0000-00005D000000}"/>
    <cellStyle name="Komma 3 4 2 2 4 3 2" xfId="6827" xr:uid="{00000000-0005-0000-0000-00005D000000}"/>
    <cellStyle name="Komma 3 4 2 2 4 4" xfId="4763" xr:uid="{00000000-0005-0000-0000-00005D000000}"/>
    <cellStyle name="Komma 3 4 2 2 5" xfId="1151" xr:uid="{00000000-0005-0000-0000-00005D000000}"/>
    <cellStyle name="Komma 3 4 2 2 5 2" xfId="3215" xr:uid="{00000000-0005-0000-0000-00005D000000}"/>
    <cellStyle name="Komma 3 4 2 2 5 2 2" xfId="7343" xr:uid="{00000000-0005-0000-0000-00005D000000}"/>
    <cellStyle name="Komma 3 4 2 2 5 3" xfId="5279" xr:uid="{00000000-0005-0000-0000-00005D000000}"/>
    <cellStyle name="Komma 3 4 2 2 6" xfId="2183" xr:uid="{00000000-0005-0000-0000-00005D000000}"/>
    <cellStyle name="Komma 3 4 2 2 6 2" xfId="6311" xr:uid="{00000000-0005-0000-0000-00005D000000}"/>
    <cellStyle name="Komma 3 4 2 2 7" xfId="4247" xr:uid="{00000000-0005-0000-0000-00005D000000}"/>
    <cellStyle name="Komma 3 4 2 3" xfId="184" xr:uid="{00000000-0005-0000-0000-00005C000000}"/>
    <cellStyle name="Komma 3 4 2 3 2" xfId="442" xr:uid="{00000000-0005-0000-0000-00005C000000}"/>
    <cellStyle name="Komma 3 4 2 3 2 2" xfId="958" xr:uid="{00000000-0005-0000-0000-00005C000000}"/>
    <cellStyle name="Komma 3 4 2 3 2 2 2" xfId="1990" xr:uid="{00000000-0005-0000-0000-00005C000000}"/>
    <cellStyle name="Komma 3 4 2 3 2 2 2 2" xfId="4054" xr:uid="{00000000-0005-0000-0000-00005C000000}"/>
    <cellStyle name="Komma 3 4 2 3 2 2 2 2 2" xfId="8182" xr:uid="{00000000-0005-0000-0000-00005C000000}"/>
    <cellStyle name="Komma 3 4 2 3 2 2 2 3" xfId="6118" xr:uid="{00000000-0005-0000-0000-00005C000000}"/>
    <cellStyle name="Komma 3 4 2 3 2 2 3" xfId="3022" xr:uid="{00000000-0005-0000-0000-00005C000000}"/>
    <cellStyle name="Komma 3 4 2 3 2 2 3 2" xfId="7150" xr:uid="{00000000-0005-0000-0000-00005C000000}"/>
    <cellStyle name="Komma 3 4 2 3 2 2 4" xfId="5086" xr:uid="{00000000-0005-0000-0000-00005C000000}"/>
    <cellStyle name="Komma 3 4 2 3 2 3" xfId="1474" xr:uid="{00000000-0005-0000-0000-00005C000000}"/>
    <cellStyle name="Komma 3 4 2 3 2 3 2" xfId="3538" xr:uid="{00000000-0005-0000-0000-00005C000000}"/>
    <cellStyle name="Komma 3 4 2 3 2 3 2 2" xfId="7666" xr:uid="{00000000-0005-0000-0000-00005C000000}"/>
    <cellStyle name="Komma 3 4 2 3 2 3 3" xfId="5602" xr:uid="{00000000-0005-0000-0000-00005C000000}"/>
    <cellStyle name="Komma 3 4 2 3 2 4" xfId="2506" xr:uid="{00000000-0005-0000-0000-00005C000000}"/>
    <cellStyle name="Komma 3 4 2 3 2 4 2" xfId="6634" xr:uid="{00000000-0005-0000-0000-00005C000000}"/>
    <cellStyle name="Komma 3 4 2 3 2 5" xfId="4570" xr:uid="{00000000-0005-0000-0000-00005C000000}"/>
    <cellStyle name="Komma 3 4 2 3 3" xfId="700" xr:uid="{00000000-0005-0000-0000-00005C000000}"/>
    <cellStyle name="Komma 3 4 2 3 3 2" xfId="1732" xr:uid="{00000000-0005-0000-0000-00005C000000}"/>
    <cellStyle name="Komma 3 4 2 3 3 2 2" xfId="3796" xr:uid="{00000000-0005-0000-0000-00005C000000}"/>
    <cellStyle name="Komma 3 4 2 3 3 2 2 2" xfId="7924" xr:uid="{00000000-0005-0000-0000-00005C000000}"/>
    <cellStyle name="Komma 3 4 2 3 3 2 3" xfId="5860" xr:uid="{00000000-0005-0000-0000-00005C000000}"/>
    <cellStyle name="Komma 3 4 2 3 3 3" xfId="2764" xr:uid="{00000000-0005-0000-0000-00005C000000}"/>
    <cellStyle name="Komma 3 4 2 3 3 3 2" xfId="6892" xr:uid="{00000000-0005-0000-0000-00005C000000}"/>
    <cellStyle name="Komma 3 4 2 3 3 4" xfId="4828" xr:uid="{00000000-0005-0000-0000-00005C000000}"/>
    <cellStyle name="Komma 3 4 2 3 4" xfId="1216" xr:uid="{00000000-0005-0000-0000-00005C000000}"/>
    <cellStyle name="Komma 3 4 2 3 4 2" xfId="3280" xr:uid="{00000000-0005-0000-0000-00005C000000}"/>
    <cellStyle name="Komma 3 4 2 3 4 2 2" xfId="7408" xr:uid="{00000000-0005-0000-0000-00005C000000}"/>
    <cellStyle name="Komma 3 4 2 3 4 3" xfId="5344" xr:uid="{00000000-0005-0000-0000-00005C000000}"/>
    <cellStyle name="Komma 3 4 2 3 5" xfId="2248" xr:uid="{00000000-0005-0000-0000-00005C000000}"/>
    <cellStyle name="Komma 3 4 2 3 5 2" xfId="6376" xr:uid="{00000000-0005-0000-0000-00005C000000}"/>
    <cellStyle name="Komma 3 4 2 3 6" xfId="4312" xr:uid="{00000000-0005-0000-0000-00005C000000}"/>
    <cellStyle name="Komma 3 4 2 4" xfId="313" xr:uid="{00000000-0005-0000-0000-00005C000000}"/>
    <cellStyle name="Komma 3 4 2 4 2" xfId="829" xr:uid="{00000000-0005-0000-0000-00005C000000}"/>
    <cellStyle name="Komma 3 4 2 4 2 2" xfId="1861" xr:uid="{00000000-0005-0000-0000-00005C000000}"/>
    <cellStyle name="Komma 3 4 2 4 2 2 2" xfId="3925" xr:uid="{00000000-0005-0000-0000-00005C000000}"/>
    <cellStyle name="Komma 3 4 2 4 2 2 2 2" xfId="8053" xr:uid="{00000000-0005-0000-0000-00005C000000}"/>
    <cellStyle name="Komma 3 4 2 4 2 2 3" xfId="5989" xr:uid="{00000000-0005-0000-0000-00005C000000}"/>
    <cellStyle name="Komma 3 4 2 4 2 3" xfId="2893" xr:uid="{00000000-0005-0000-0000-00005C000000}"/>
    <cellStyle name="Komma 3 4 2 4 2 3 2" xfId="7021" xr:uid="{00000000-0005-0000-0000-00005C000000}"/>
    <cellStyle name="Komma 3 4 2 4 2 4" xfId="4957" xr:uid="{00000000-0005-0000-0000-00005C000000}"/>
    <cellStyle name="Komma 3 4 2 4 3" xfId="1345" xr:uid="{00000000-0005-0000-0000-00005C000000}"/>
    <cellStyle name="Komma 3 4 2 4 3 2" xfId="3409" xr:uid="{00000000-0005-0000-0000-00005C000000}"/>
    <cellStyle name="Komma 3 4 2 4 3 2 2" xfId="7537" xr:uid="{00000000-0005-0000-0000-00005C000000}"/>
    <cellStyle name="Komma 3 4 2 4 3 3" xfId="5473" xr:uid="{00000000-0005-0000-0000-00005C000000}"/>
    <cellStyle name="Komma 3 4 2 4 4" xfId="2377" xr:uid="{00000000-0005-0000-0000-00005C000000}"/>
    <cellStyle name="Komma 3 4 2 4 4 2" xfId="6505" xr:uid="{00000000-0005-0000-0000-00005C000000}"/>
    <cellStyle name="Komma 3 4 2 4 5" xfId="4441" xr:uid="{00000000-0005-0000-0000-00005C000000}"/>
    <cellStyle name="Komma 3 4 2 5" xfId="571" xr:uid="{00000000-0005-0000-0000-00005C000000}"/>
    <cellStyle name="Komma 3 4 2 5 2" xfId="1603" xr:uid="{00000000-0005-0000-0000-00005C000000}"/>
    <cellStyle name="Komma 3 4 2 5 2 2" xfId="3667" xr:uid="{00000000-0005-0000-0000-00005C000000}"/>
    <cellStyle name="Komma 3 4 2 5 2 2 2" xfId="7795" xr:uid="{00000000-0005-0000-0000-00005C000000}"/>
    <cellStyle name="Komma 3 4 2 5 2 3" xfId="5731" xr:uid="{00000000-0005-0000-0000-00005C000000}"/>
    <cellStyle name="Komma 3 4 2 5 3" xfId="2635" xr:uid="{00000000-0005-0000-0000-00005C000000}"/>
    <cellStyle name="Komma 3 4 2 5 3 2" xfId="6763" xr:uid="{00000000-0005-0000-0000-00005C000000}"/>
    <cellStyle name="Komma 3 4 2 5 4" xfId="4699" xr:uid="{00000000-0005-0000-0000-00005C000000}"/>
    <cellStyle name="Komma 3 4 2 6" xfId="1087" xr:uid="{00000000-0005-0000-0000-00005C000000}"/>
    <cellStyle name="Komma 3 4 2 6 2" xfId="3151" xr:uid="{00000000-0005-0000-0000-00005C000000}"/>
    <cellStyle name="Komma 3 4 2 6 2 2" xfId="7279" xr:uid="{00000000-0005-0000-0000-00005C000000}"/>
    <cellStyle name="Komma 3 4 2 6 3" xfId="5215" xr:uid="{00000000-0005-0000-0000-00005C000000}"/>
    <cellStyle name="Komma 3 4 2 7" xfId="2119" xr:uid="{00000000-0005-0000-0000-00005C000000}"/>
    <cellStyle name="Komma 3 4 2 7 2" xfId="6247" xr:uid="{00000000-0005-0000-0000-00005C000000}"/>
    <cellStyle name="Komma 3 4 2 8" xfId="4183" xr:uid="{00000000-0005-0000-0000-00005C000000}"/>
    <cellStyle name="Komma 3 4 3" xfId="87" xr:uid="{00000000-0005-0000-0000-00005E000000}"/>
    <cellStyle name="Komma 3 4 3 2" xfId="216" xr:uid="{00000000-0005-0000-0000-00005E000000}"/>
    <cellStyle name="Komma 3 4 3 2 2" xfId="474" xr:uid="{00000000-0005-0000-0000-00005E000000}"/>
    <cellStyle name="Komma 3 4 3 2 2 2" xfId="990" xr:uid="{00000000-0005-0000-0000-00005E000000}"/>
    <cellStyle name="Komma 3 4 3 2 2 2 2" xfId="2022" xr:uid="{00000000-0005-0000-0000-00005E000000}"/>
    <cellStyle name="Komma 3 4 3 2 2 2 2 2" xfId="4086" xr:uid="{00000000-0005-0000-0000-00005E000000}"/>
    <cellStyle name="Komma 3 4 3 2 2 2 2 2 2" xfId="8214" xr:uid="{00000000-0005-0000-0000-00005E000000}"/>
    <cellStyle name="Komma 3 4 3 2 2 2 2 3" xfId="6150" xr:uid="{00000000-0005-0000-0000-00005E000000}"/>
    <cellStyle name="Komma 3 4 3 2 2 2 3" xfId="3054" xr:uid="{00000000-0005-0000-0000-00005E000000}"/>
    <cellStyle name="Komma 3 4 3 2 2 2 3 2" xfId="7182" xr:uid="{00000000-0005-0000-0000-00005E000000}"/>
    <cellStyle name="Komma 3 4 3 2 2 2 4" xfId="5118" xr:uid="{00000000-0005-0000-0000-00005E000000}"/>
    <cellStyle name="Komma 3 4 3 2 2 3" xfId="1506" xr:uid="{00000000-0005-0000-0000-00005E000000}"/>
    <cellStyle name="Komma 3 4 3 2 2 3 2" xfId="3570" xr:uid="{00000000-0005-0000-0000-00005E000000}"/>
    <cellStyle name="Komma 3 4 3 2 2 3 2 2" xfId="7698" xr:uid="{00000000-0005-0000-0000-00005E000000}"/>
    <cellStyle name="Komma 3 4 3 2 2 3 3" xfId="5634" xr:uid="{00000000-0005-0000-0000-00005E000000}"/>
    <cellStyle name="Komma 3 4 3 2 2 4" xfId="2538" xr:uid="{00000000-0005-0000-0000-00005E000000}"/>
    <cellStyle name="Komma 3 4 3 2 2 4 2" xfId="6666" xr:uid="{00000000-0005-0000-0000-00005E000000}"/>
    <cellStyle name="Komma 3 4 3 2 2 5" xfId="4602" xr:uid="{00000000-0005-0000-0000-00005E000000}"/>
    <cellStyle name="Komma 3 4 3 2 3" xfId="732" xr:uid="{00000000-0005-0000-0000-00005E000000}"/>
    <cellStyle name="Komma 3 4 3 2 3 2" xfId="1764" xr:uid="{00000000-0005-0000-0000-00005E000000}"/>
    <cellStyle name="Komma 3 4 3 2 3 2 2" xfId="3828" xr:uid="{00000000-0005-0000-0000-00005E000000}"/>
    <cellStyle name="Komma 3 4 3 2 3 2 2 2" xfId="7956" xr:uid="{00000000-0005-0000-0000-00005E000000}"/>
    <cellStyle name="Komma 3 4 3 2 3 2 3" xfId="5892" xr:uid="{00000000-0005-0000-0000-00005E000000}"/>
    <cellStyle name="Komma 3 4 3 2 3 3" xfId="2796" xr:uid="{00000000-0005-0000-0000-00005E000000}"/>
    <cellStyle name="Komma 3 4 3 2 3 3 2" xfId="6924" xr:uid="{00000000-0005-0000-0000-00005E000000}"/>
    <cellStyle name="Komma 3 4 3 2 3 4" xfId="4860" xr:uid="{00000000-0005-0000-0000-00005E000000}"/>
    <cellStyle name="Komma 3 4 3 2 4" xfId="1248" xr:uid="{00000000-0005-0000-0000-00005E000000}"/>
    <cellStyle name="Komma 3 4 3 2 4 2" xfId="3312" xr:uid="{00000000-0005-0000-0000-00005E000000}"/>
    <cellStyle name="Komma 3 4 3 2 4 2 2" xfId="7440" xr:uid="{00000000-0005-0000-0000-00005E000000}"/>
    <cellStyle name="Komma 3 4 3 2 4 3" xfId="5376" xr:uid="{00000000-0005-0000-0000-00005E000000}"/>
    <cellStyle name="Komma 3 4 3 2 5" xfId="2280" xr:uid="{00000000-0005-0000-0000-00005E000000}"/>
    <cellStyle name="Komma 3 4 3 2 5 2" xfId="6408" xr:uid="{00000000-0005-0000-0000-00005E000000}"/>
    <cellStyle name="Komma 3 4 3 2 6" xfId="4344" xr:uid="{00000000-0005-0000-0000-00005E000000}"/>
    <cellStyle name="Komma 3 4 3 3" xfId="345" xr:uid="{00000000-0005-0000-0000-00005E000000}"/>
    <cellStyle name="Komma 3 4 3 3 2" xfId="861" xr:uid="{00000000-0005-0000-0000-00005E000000}"/>
    <cellStyle name="Komma 3 4 3 3 2 2" xfId="1893" xr:uid="{00000000-0005-0000-0000-00005E000000}"/>
    <cellStyle name="Komma 3 4 3 3 2 2 2" xfId="3957" xr:uid="{00000000-0005-0000-0000-00005E000000}"/>
    <cellStyle name="Komma 3 4 3 3 2 2 2 2" xfId="8085" xr:uid="{00000000-0005-0000-0000-00005E000000}"/>
    <cellStyle name="Komma 3 4 3 3 2 2 3" xfId="6021" xr:uid="{00000000-0005-0000-0000-00005E000000}"/>
    <cellStyle name="Komma 3 4 3 3 2 3" xfId="2925" xr:uid="{00000000-0005-0000-0000-00005E000000}"/>
    <cellStyle name="Komma 3 4 3 3 2 3 2" xfId="7053" xr:uid="{00000000-0005-0000-0000-00005E000000}"/>
    <cellStyle name="Komma 3 4 3 3 2 4" xfId="4989" xr:uid="{00000000-0005-0000-0000-00005E000000}"/>
    <cellStyle name="Komma 3 4 3 3 3" xfId="1377" xr:uid="{00000000-0005-0000-0000-00005E000000}"/>
    <cellStyle name="Komma 3 4 3 3 3 2" xfId="3441" xr:uid="{00000000-0005-0000-0000-00005E000000}"/>
    <cellStyle name="Komma 3 4 3 3 3 2 2" xfId="7569" xr:uid="{00000000-0005-0000-0000-00005E000000}"/>
    <cellStyle name="Komma 3 4 3 3 3 3" xfId="5505" xr:uid="{00000000-0005-0000-0000-00005E000000}"/>
    <cellStyle name="Komma 3 4 3 3 4" xfId="2409" xr:uid="{00000000-0005-0000-0000-00005E000000}"/>
    <cellStyle name="Komma 3 4 3 3 4 2" xfId="6537" xr:uid="{00000000-0005-0000-0000-00005E000000}"/>
    <cellStyle name="Komma 3 4 3 3 5" xfId="4473" xr:uid="{00000000-0005-0000-0000-00005E000000}"/>
    <cellStyle name="Komma 3 4 3 4" xfId="603" xr:uid="{00000000-0005-0000-0000-00005E000000}"/>
    <cellStyle name="Komma 3 4 3 4 2" xfId="1635" xr:uid="{00000000-0005-0000-0000-00005E000000}"/>
    <cellStyle name="Komma 3 4 3 4 2 2" xfId="3699" xr:uid="{00000000-0005-0000-0000-00005E000000}"/>
    <cellStyle name="Komma 3 4 3 4 2 2 2" xfId="7827" xr:uid="{00000000-0005-0000-0000-00005E000000}"/>
    <cellStyle name="Komma 3 4 3 4 2 3" xfId="5763" xr:uid="{00000000-0005-0000-0000-00005E000000}"/>
    <cellStyle name="Komma 3 4 3 4 3" xfId="2667" xr:uid="{00000000-0005-0000-0000-00005E000000}"/>
    <cellStyle name="Komma 3 4 3 4 3 2" xfId="6795" xr:uid="{00000000-0005-0000-0000-00005E000000}"/>
    <cellStyle name="Komma 3 4 3 4 4" xfId="4731" xr:uid="{00000000-0005-0000-0000-00005E000000}"/>
    <cellStyle name="Komma 3 4 3 5" xfId="1119" xr:uid="{00000000-0005-0000-0000-00005E000000}"/>
    <cellStyle name="Komma 3 4 3 5 2" xfId="3183" xr:uid="{00000000-0005-0000-0000-00005E000000}"/>
    <cellStyle name="Komma 3 4 3 5 2 2" xfId="7311" xr:uid="{00000000-0005-0000-0000-00005E000000}"/>
    <cellStyle name="Komma 3 4 3 5 3" xfId="5247" xr:uid="{00000000-0005-0000-0000-00005E000000}"/>
    <cellStyle name="Komma 3 4 3 6" xfId="2151" xr:uid="{00000000-0005-0000-0000-00005E000000}"/>
    <cellStyle name="Komma 3 4 3 6 2" xfId="6279" xr:uid="{00000000-0005-0000-0000-00005E000000}"/>
    <cellStyle name="Komma 3 4 3 7" xfId="4215" xr:uid="{00000000-0005-0000-0000-00005E000000}"/>
    <cellStyle name="Komma 3 4 4" xfId="152" xr:uid="{00000000-0005-0000-0000-00005B000000}"/>
    <cellStyle name="Komma 3 4 4 2" xfId="410" xr:uid="{00000000-0005-0000-0000-00005B000000}"/>
    <cellStyle name="Komma 3 4 4 2 2" xfId="926" xr:uid="{00000000-0005-0000-0000-00005B000000}"/>
    <cellStyle name="Komma 3 4 4 2 2 2" xfId="1958" xr:uid="{00000000-0005-0000-0000-00005B000000}"/>
    <cellStyle name="Komma 3 4 4 2 2 2 2" xfId="4022" xr:uid="{00000000-0005-0000-0000-00005B000000}"/>
    <cellStyle name="Komma 3 4 4 2 2 2 2 2" xfId="8150" xr:uid="{00000000-0005-0000-0000-00005B000000}"/>
    <cellStyle name="Komma 3 4 4 2 2 2 3" xfId="6086" xr:uid="{00000000-0005-0000-0000-00005B000000}"/>
    <cellStyle name="Komma 3 4 4 2 2 3" xfId="2990" xr:uid="{00000000-0005-0000-0000-00005B000000}"/>
    <cellStyle name="Komma 3 4 4 2 2 3 2" xfId="7118" xr:uid="{00000000-0005-0000-0000-00005B000000}"/>
    <cellStyle name="Komma 3 4 4 2 2 4" xfId="5054" xr:uid="{00000000-0005-0000-0000-00005B000000}"/>
    <cellStyle name="Komma 3 4 4 2 3" xfId="1442" xr:uid="{00000000-0005-0000-0000-00005B000000}"/>
    <cellStyle name="Komma 3 4 4 2 3 2" xfId="3506" xr:uid="{00000000-0005-0000-0000-00005B000000}"/>
    <cellStyle name="Komma 3 4 4 2 3 2 2" xfId="7634" xr:uid="{00000000-0005-0000-0000-00005B000000}"/>
    <cellStyle name="Komma 3 4 4 2 3 3" xfId="5570" xr:uid="{00000000-0005-0000-0000-00005B000000}"/>
    <cellStyle name="Komma 3 4 4 2 4" xfId="2474" xr:uid="{00000000-0005-0000-0000-00005B000000}"/>
    <cellStyle name="Komma 3 4 4 2 4 2" xfId="6602" xr:uid="{00000000-0005-0000-0000-00005B000000}"/>
    <cellStyle name="Komma 3 4 4 2 5" xfId="4538" xr:uid="{00000000-0005-0000-0000-00005B000000}"/>
    <cellStyle name="Komma 3 4 4 3" xfId="668" xr:uid="{00000000-0005-0000-0000-00005B000000}"/>
    <cellStyle name="Komma 3 4 4 3 2" xfId="1700" xr:uid="{00000000-0005-0000-0000-00005B000000}"/>
    <cellStyle name="Komma 3 4 4 3 2 2" xfId="3764" xr:uid="{00000000-0005-0000-0000-00005B000000}"/>
    <cellStyle name="Komma 3 4 4 3 2 2 2" xfId="7892" xr:uid="{00000000-0005-0000-0000-00005B000000}"/>
    <cellStyle name="Komma 3 4 4 3 2 3" xfId="5828" xr:uid="{00000000-0005-0000-0000-00005B000000}"/>
    <cellStyle name="Komma 3 4 4 3 3" xfId="2732" xr:uid="{00000000-0005-0000-0000-00005B000000}"/>
    <cellStyle name="Komma 3 4 4 3 3 2" xfId="6860" xr:uid="{00000000-0005-0000-0000-00005B000000}"/>
    <cellStyle name="Komma 3 4 4 3 4" xfId="4796" xr:uid="{00000000-0005-0000-0000-00005B000000}"/>
    <cellStyle name="Komma 3 4 4 4" xfId="1184" xr:uid="{00000000-0005-0000-0000-00005B000000}"/>
    <cellStyle name="Komma 3 4 4 4 2" xfId="3248" xr:uid="{00000000-0005-0000-0000-00005B000000}"/>
    <cellStyle name="Komma 3 4 4 4 2 2" xfId="7376" xr:uid="{00000000-0005-0000-0000-00005B000000}"/>
    <cellStyle name="Komma 3 4 4 4 3" xfId="5312" xr:uid="{00000000-0005-0000-0000-00005B000000}"/>
    <cellStyle name="Komma 3 4 4 5" xfId="2216" xr:uid="{00000000-0005-0000-0000-00005B000000}"/>
    <cellStyle name="Komma 3 4 4 5 2" xfId="6344" xr:uid="{00000000-0005-0000-0000-00005B000000}"/>
    <cellStyle name="Komma 3 4 4 6" xfId="4280" xr:uid="{00000000-0005-0000-0000-00005B000000}"/>
    <cellStyle name="Komma 3 4 5" xfId="281" xr:uid="{00000000-0005-0000-0000-00005B000000}"/>
    <cellStyle name="Komma 3 4 5 2" xfId="797" xr:uid="{00000000-0005-0000-0000-00005B000000}"/>
    <cellStyle name="Komma 3 4 5 2 2" xfId="1829" xr:uid="{00000000-0005-0000-0000-00005B000000}"/>
    <cellStyle name="Komma 3 4 5 2 2 2" xfId="3893" xr:uid="{00000000-0005-0000-0000-00005B000000}"/>
    <cellStyle name="Komma 3 4 5 2 2 2 2" xfId="8021" xr:uid="{00000000-0005-0000-0000-00005B000000}"/>
    <cellStyle name="Komma 3 4 5 2 2 3" xfId="5957" xr:uid="{00000000-0005-0000-0000-00005B000000}"/>
    <cellStyle name="Komma 3 4 5 2 3" xfId="2861" xr:uid="{00000000-0005-0000-0000-00005B000000}"/>
    <cellStyle name="Komma 3 4 5 2 3 2" xfId="6989" xr:uid="{00000000-0005-0000-0000-00005B000000}"/>
    <cellStyle name="Komma 3 4 5 2 4" xfId="4925" xr:uid="{00000000-0005-0000-0000-00005B000000}"/>
    <cellStyle name="Komma 3 4 5 3" xfId="1313" xr:uid="{00000000-0005-0000-0000-00005B000000}"/>
    <cellStyle name="Komma 3 4 5 3 2" xfId="3377" xr:uid="{00000000-0005-0000-0000-00005B000000}"/>
    <cellStyle name="Komma 3 4 5 3 2 2" xfId="7505" xr:uid="{00000000-0005-0000-0000-00005B000000}"/>
    <cellStyle name="Komma 3 4 5 3 3" xfId="5441" xr:uid="{00000000-0005-0000-0000-00005B000000}"/>
    <cellStyle name="Komma 3 4 5 4" xfId="2345" xr:uid="{00000000-0005-0000-0000-00005B000000}"/>
    <cellStyle name="Komma 3 4 5 4 2" xfId="6473" xr:uid="{00000000-0005-0000-0000-00005B000000}"/>
    <cellStyle name="Komma 3 4 5 5" xfId="4409" xr:uid="{00000000-0005-0000-0000-00005B000000}"/>
    <cellStyle name="Komma 3 4 6" xfId="539" xr:uid="{00000000-0005-0000-0000-00005B000000}"/>
    <cellStyle name="Komma 3 4 6 2" xfId="1571" xr:uid="{00000000-0005-0000-0000-00005B000000}"/>
    <cellStyle name="Komma 3 4 6 2 2" xfId="3635" xr:uid="{00000000-0005-0000-0000-00005B000000}"/>
    <cellStyle name="Komma 3 4 6 2 2 2" xfId="7763" xr:uid="{00000000-0005-0000-0000-00005B000000}"/>
    <cellStyle name="Komma 3 4 6 2 3" xfId="5699" xr:uid="{00000000-0005-0000-0000-00005B000000}"/>
    <cellStyle name="Komma 3 4 6 3" xfId="2603" xr:uid="{00000000-0005-0000-0000-00005B000000}"/>
    <cellStyle name="Komma 3 4 6 3 2" xfId="6731" xr:uid="{00000000-0005-0000-0000-00005B000000}"/>
    <cellStyle name="Komma 3 4 6 4" xfId="4667" xr:uid="{00000000-0005-0000-0000-00005B000000}"/>
    <cellStyle name="Komma 3 4 7" xfId="1055" xr:uid="{00000000-0005-0000-0000-00005B000000}"/>
    <cellStyle name="Komma 3 4 7 2" xfId="3119" xr:uid="{00000000-0005-0000-0000-00005B000000}"/>
    <cellStyle name="Komma 3 4 7 2 2" xfId="7247" xr:uid="{00000000-0005-0000-0000-00005B000000}"/>
    <cellStyle name="Komma 3 4 7 3" xfId="5183" xr:uid="{00000000-0005-0000-0000-00005B000000}"/>
    <cellStyle name="Komma 3 4 8" xfId="2087" xr:uid="{00000000-0005-0000-0000-00005B000000}"/>
    <cellStyle name="Komma 3 4 8 2" xfId="6215" xr:uid="{00000000-0005-0000-0000-00005B000000}"/>
    <cellStyle name="Komma 3 4 9" xfId="4151" xr:uid="{00000000-0005-0000-0000-00005B000000}"/>
    <cellStyle name="Komma 3 5" xfId="39" xr:uid="{00000000-0005-0000-0000-00005F000000}"/>
    <cellStyle name="Komma 3 5 2" xfId="103" xr:uid="{00000000-0005-0000-0000-000060000000}"/>
    <cellStyle name="Komma 3 5 2 2" xfId="232" xr:uid="{00000000-0005-0000-0000-000060000000}"/>
    <cellStyle name="Komma 3 5 2 2 2" xfId="490" xr:uid="{00000000-0005-0000-0000-000060000000}"/>
    <cellStyle name="Komma 3 5 2 2 2 2" xfId="1006" xr:uid="{00000000-0005-0000-0000-000060000000}"/>
    <cellStyle name="Komma 3 5 2 2 2 2 2" xfId="2038" xr:uid="{00000000-0005-0000-0000-000060000000}"/>
    <cellStyle name="Komma 3 5 2 2 2 2 2 2" xfId="4102" xr:uid="{00000000-0005-0000-0000-000060000000}"/>
    <cellStyle name="Komma 3 5 2 2 2 2 2 2 2" xfId="8230" xr:uid="{00000000-0005-0000-0000-000060000000}"/>
    <cellStyle name="Komma 3 5 2 2 2 2 2 3" xfId="6166" xr:uid="{00000000-0005-0000-0000-000060000000}"/>
    <cellStyle name="Komma 3 5 2 2 2 2 3" xfId="3070" xr:uid="{00000000-0005-0000-0000-000060000000}"/>
    <cellStyle name="Komma 3 5 2 2 2 2 3 2" xfId="7198" xr:uid="{00000000-0005-0000-0000-000060000000}"/>
    <cellStyle name="Komma 3 5 2 2 2 2 4" xfId="5134" xr:uid="{00000000-0005-0000-0000-000060000000}"/>
    <cellStyle name="Komma 3 5 2 2 2 3" xfId="1522" xr:uid="{00000000-0005-0000-0000-000060000000}"/>
    <cellStyle name="Komma 3 5 2 2 2 3 2" xfId="3586" xr:uid="{00000000-0005-0000-0000-000060000000}"/>
    <cellStyle name="Komma 3 5 2 2 2 3 2 2" xfId="7714" xr:uid="{00000000-0005-0000-0000-000060000000}"/>
    <cellStyle name="Komma 3 5 2 2 2 3 3" xfId="5650" xr:uid="{00000000-0005-0000-0000-000060000000}"/>
    <cellStyle name="Komma 3 5 2 2 2 4" xfId="2554" xr:uid="{00000000-0005-0000-0000-000060000000}"/>
    <cellStyle name="Komma 3 5 2 2 2 4 2" xfId="6682" xr:uid="{00000000-0005-0000-0000-000060000000}"/>
    <cellStyle name="Komma 3 5 2 2 2 5" xfId="4618" xr:uid="{00000000-0005-0000-0000-000060000000}"/>
    <cellStyle name="Komma 3 5 2 2 3" xfId="748" xr:uid="{00000000-0005-0000-0000-000060000000}"/>
    <cellStyle name="Komma 3 5 2 2 3 2" xfId="1780" xr:uid="{00000000-0005-0000-0000-000060000000}"/>
    <cellStyle name="Komma 3 5 2 2 3 2 2" xfId="3844" xr:uid="{00000000-0005-0000-0000-000060000000}"/>
    <cellStyle name="Komma 3 5 2 2 3 2 2 2" xfId="7972" xr:uid="{00000000-0005-0000-0000-000060000000}"/>
    <cellStyle name="Komma 3 5 2 2 3 2 3" xfId="5908" xr:uid="{00000000-0005-0000-0000-000060000000}"/>
    <cellStyle name="Komma 3 5 2 2 3 3" xfId="2812" xr:uid="{00000000-0005-0000-0000-000060000000}"/>
    <cellStyle name="Komma 3 5 2 2 3 3 2" xfId="6940" xr:uid="{00000000-0005-0000-0000-000060000000}"/>
    <cellStyle name="Komma 3 5 2 2 3 4" xfId="4876" xr:uid="{00000000-0005-0000-0000-000060000000}"/>
    <cellStyle name="Komma 3 5 2 2 4" xfId="1264" xr:uid="{00000000-0005-0000-0000-000060000000}"/>
    <cellStyle name="Komma 3 5 2 2 4 2" xfId="3328" xr:uid="{00000000-0005-0000-0000-000060000000}"/>
    <cellStyle name="Komma 3 5 2 2 4 2 2" xfId="7456" xr:uid="{00000000-0005-0000-0000-000060000000}"/>
    <cellStyle name="Komma 3 5 2 2 4 3" xfId="5392" xr:uid="{00000000-0005-0000-0000-000060000000}"/>
    <cellStyle name="Komma 3 5 2 2 5" xfId="2296" xr:uid="{00000000-0005-0000-0000-000060000000}"/>
    <cellStyle name="Komma 3 5 2 2 5 2" xfId="6424" xr:uid="{00000000-0005-0000-0000-000060000000}"/>
    <cellStyle name="Komma 3 5 2 2 6" xfId="4360" xr:uid="{00000000-0005-0000-0000-000060000000}"/>
    <cellStyle name="Komma 3 5 2 3" xfId="361" xr:uid="{00000000-0005-0000-0000-000060000000}"/>
    <cellStyle name="Komma 3 5 2 3 2" xfId="877" xr:uid="{00000000-0005-0000-0000-000060000000}"/>
    <cellStyle name="Komma 3 5 2 3 2 2" xfId="1909" xr:uid="{00000000-0005-0000-0000-000060000000}"/>
    <cellStyle name="Komma 3 5 2 3 2 2 2" xfId="3973" xr:uid="{00000000-0005-0000-0000-000060000000}"/>
    <cellStyle name="Komma 3 5 2 3 2 2 2 2" xfId="8101" xr:uid="{00000000-0005-0000-0000-000060000000}"/>
    <cellStyle name="Komma 3 5 2 3 2 2 3" xfId="6037" xr:uid="{00000000-0005-0000-0000-000060000000}"/>
    <cellStyle name="Komma 3 5 2 3 2 3" xfId="2941" xr:uid="{00000000-0005-0000-0000-000060000000}"/>
    <cellStyle name="Komma 3 5 2 3 2 3 2" xfId="7069" xr:uid="{00000000-0005-0000-0000-000060000000}"/>
    <cellStyle name="Komma 3 5 2 3 2 4" xfId="5005" xr:uid="{00000000-0005-0000-0000-000060000000}"/>
    <cellStyle name="Komma 3 5 2 3 3" xfId="1393" xr:uid="{00000000-0005-0000-0000-000060000000}"/>
    <cellStyle name="Komma 3 5 2 3 3 2" xfId="3457" xr:uid="{00000000-0005-0000-0000-000060000000}"/>
    <cellStyle name="Komma 3 5 2 3 3 2 2" xfId="7585" xr:uid="{00000000-0005-0000-0000-000060000000}"/>
    <cellStyle name="Komma 3 5 2 3 3 3" xfId="5521" xr:uid="{00000000-0005-0000-0000-000060000000}"/>
    <cellStyle name="Komma 3 5 2 3 4" xfId="2425" xr:uid="{00000000-0005-0000-0000-000060000000}"/>
    <cellStyle name="Komma 3 5 2 3 4 2" xfId="6553" xr:uid="{00000000-0005-0000-0000-000060000000}"/>
    <cellStyle name="Komma 3 5 2 3 5" xfId="4489" xr:uid="{00000000-0005-0000-0000-000060000000}"/>
    <cellStyle name="Komma 3 5 2 4" xfId="619" xr:uid="{00000000-0005-0000-0000-000060000000}"/>
    <cellStyle name="Komma 3 5 2 4 2" xfId="1651" xr:uid="{00000000-0005-0000-0000-000060000000}"/>
    <cellStyle name="Komma 3 5 2 4 2 2" xfId="3715" xr:uid="{00000000-0005-0000-0000-000060000000}"/>
    <cellStyle name="Komma 3 5 2 4 2 2 2" xfId="7843" xr:uid="{00000000-0005-0000-0000-000060000000}"/>
    <cellStyle name="Komma 3 5 2 4 2 3" xfId="5779" xr:uid="{00000000-0005-0000-0000-000060000000}"/>
    <cellStyle name="Komma 3 5 2 4 3" xfId="2683" xr:uid="{00000000-0005-0000-0000-000060000000}"/>
    <cellStyle name="Komma 3 5 2 4 3 2" xfId="6811" xr:uid="{00000000-0005-0000-0000-000060000000}"/>
    <cellStyle name="Komma 3 5 2 4 4" xfId="4747" xr:uid="{00000000-0005-0000-0000-000060000000}"/>
    <cellStyle name="Komma 3 5 2 5" xfId="1135" xr:uid="{00000000-0005-0000-0000-000060000000}"/>
    <cellStyle name="Komma 3 5 2 5 2" xfId="3199" xr:uid="{00000000-0005-0000-0000-000060000000}"/>
    <cellStyle name="Komma 3 5 2 5 2 2" xfId="7327" xr:uid="{00000000-0005-0000-0000-000060000000}"/>
    <cellStyle name="Komma 3 5 2 5 3" xfId="5263" xr:uid="{00000000-0005-0000-0000-000060000000}"/>
    <cellStyle name="Komma 3 5 2 6" xfId="2167" xr:uid="{00000000-0005-0000-0000-000060000000}"/>
    <cellStyle name="Komma 3 5 2 6 2" xfId="6295" xr:uid="{00000000-0005-0000-0000-000060000000}"/>
    <cellStyle name="Komma 3 5 2 7" xfId="4231" xr:uid="{00000000-0005-0000-0000-000060000000}"/>
    <cellStyle name="Komma 3 5 3" xfId="168" xr:uid="{00000000-0005-0000-0000-00005F000000}"/>
    <cellStyle name="Komma 3 5 3 2" xfId="426" xr:uid="{00000000-0005-0000-0000-00005F000000}"/>
    <cellStyle name="Komma 3 5 3 2 2" xfId="942" xr:uid="{00000000-0005-0000-0000-00005F000000}"/>
    <cellStyle name="Komma 3 5 3 2 2 2" xfId="1974" xr:uid="{00000000-0005-0000-0000-00005F000000}"/>
    <cellStyle name="Komma 3 5 3 2 2 2 2" xfId="4038" xr:uid="{00000000-0005-0000-0000-00005F000000}"/>
    <cellStyle name="Komma 3 5 3 2 2 2 2 2" xfId="8166" xr:uid="{00000000-0005-0000-0000-00005F000000}"/>
    <cellStyle name="Komma 3 5 3 2 2 2 3" xfId="6102" xr:uid="{00000000-0005-0000-0000-00005F000000}"/>
    <cellStyle name="Komma 3 5 3 2 2 3" xfId="3006" xr:uid="{00000000-0005-0000-0000-00005F000000}"/>
    <cellStyle name="Komma 3 5 3 2 2 3 2" xfId="7134" xr:uid="{00000000-0005-0000-0000-00005F000000}"/>
    <cellStyle name="Komma 3 5 3 2 2 4" xfId="5070" xr:uid="{00000000-0005-0000-0000-00005F000000}"/>
    <cellStyle name="Komma 3 5 3 2 3" xfId="1458" xr:uid="{00000000-0005-0000-0000-00005F000000}"/>
    <cellStyle name="Komma 3 5 3 2 3 2" xfId="3522" xr:uid="{00000000-0005-0000-0000-00005F000000}"/>
    <cellStyle name="Komma 3 5 3 2 3 2 2" xfId="7650" xr:uid="{00000000-0005-0000-0000-00005F000000}"/>
    <cellStyle name="Komma 3 5 3 2 3 3" xfId="5586" xr:uid="{00000000-0005-0000-0000-00005F000000}"/>
    <cellStyle name="Komma 3 5 3 2 4" xfId="2490" xr:uid="{00000000-0005-0000-0000-00005F000000}"/>
    <cellStyle name="Komma 3 5 3 2 4 2" xfId="6618" xr:uid="{00000000-0005-0000-0000-00005F000000}"/>
    <cellStyle name="Komma 3 5 3 2 5" xfId="4554" xr:uid="{00000000-0005-0000-0000-00005F000000}"/>
    <cellStyle name="Komma 3 5 3 3" xfId="684" xr:uid="{00000000-0005-0000-0000-00005F000000}"/>
    <cellStyle name="Komma 3 5 3 3 2" xfId="1716" xr:uid="{00000000-0005-0000-0000-00005F000000}"/>
    <cellStyle name="Komma 3 5 3 3 2 2" xfId="3780" xr:uid="{00000000-0005-0000-0000-00005F000000}"/>
    <cellStyle name="Komma 3 5 3 3 2 2 2" xfId="7908" xr:uid="{00000000-0005-0000-0000-00005F000000}"/>
    <cellStyle name="Komma 3 5 3 3 2 3" xfId="5844" xr:uid="{00000000-0005-0000-0000-00005F000000}"/>
    <cellStyle name="Komma 3 5 3 3 3" xfId="2748" xr:uid="{00000000-0005-0000-0000-00005F000000}"/>
    <cellStyle name="Komma 3 5 3 3 3 2" xfId="6876" xr:uid="{00000000-0005-0000-0000-00005F000000}"/>
    <cellStyle name="Komma 3 5 3 3 4" xfId="4812" xr:uid="{00000000-0005-0000-0000-00005F000000}"/>
    <cellStyle name="Komma 3 5 3 4" xfId="1200" xr:uid="{00000000-0005-0000-0000-00005F000000}"/>
    <cellStyle name="Komma 3 5 3 4 2" xfId="3264" xr:uid="{00000000-0005-0000-0000-00005F000000}"/>
    <cellStyle name="Komma 3 5 3 4 2 2" xfId="7392" xr:uid="{00000000-0005-0000-0000-00005F000000}"/>
    <cellStyle name="Komma 3 5 3 4 3" xfId="5328" xr:uid="{00000000-0005-0000-0000-00005F000000}"/>
    <cellStyle name="Komma 3 5 3 5" xfId="2232" xr:uid="{00000000-0005-0000-0000-00005F000000}"/>
    <cellStyle name="Komma 3 5 3 5 2" xfId="6360" xr:uid="{00000000-0005-0000-0000-00005F000000}"/>
    <cellStyle name="Komma 3 5 3 6" xfId="4296" xr:uid="{00000000-0005-0000-0000-00005F000000}"/>
    <cellStyle name="Komma 3 5 4" xfId="297" xr:uid="{00000000-0005-0000-0000-00005F000000}"/>
    <cellStyle name="Komma 3 5 4 2" xfId="813" xr:uid="{00000000-0005-0000-0000-00005F000000}"/>
    <cellStyle name="Komma 3 5 4 2 2" xfId="1845" xr:uid="{00000000-0005-0000-0000-00005F000000}"/>
    <cellStyle name="Komma 3 5 4 2 2 2" xfId="3909" xr:uid="{00000000-0005-0000-0000-00005F000000}"/>
    <cellStyle name="Komma 3 5 4 2 2 2 2" xfId="8037" xr:uid="{00000000-0005-0000-0000-00005F000000}"/>
    <cellStyle name="Komma 3 5 4 2 2 3" xfId="5973" xr:uid="{00000000-0005-0000-0000-00005F000000}"/>
    <cellStyle name="Komma 3 5 4 2 3" xfId="2877" xr:uid="{00000000-0005-0000-0000-00005F000000}"/>
    <cellStyle name="Komma 3 5 4 2 3 2" xfId="7005" xr:uid="{00000000-0005-0000-0000-00005F000000}"/>
    <cellStyle name="Komma 3 5 4 2 4" xfId="4941" xr:uid="{00000000-0005-0000-0000-00005F000000}"/>
    <cellStyle name="Komma 3 5 4 3" xfId="1329" xr:uid="{00000000-0005-0000-0000-00005F000000}"/>
    <cellStyle name="Komma 3 5 4 3 2" xfId="3393" xr:uid="{00000000-0005-0000-0000-00005F000000}"/>
    <cellStyle name="Komma 3 5 4 3 2 2" xfId="7521" xr:uid="{00000000-0005-0000-0000-00005F000000}"/>
    <cellStyle name="Komma 3 5 4 3 3" xfId="5457" xr:uid="{00000000-0005-0000-0000-00005F000000}"/>
    <cellStyle name="Komma 3 5 4 4" xfId="2361" xr:uid="{00000000-0005-0000-0000-00005F000000}"/>
    <cellStyle name="Komma 3 5 4 4 2" xfId="6489" xr:uid="{00000000-0005-0000-0000-00005F000000}"/>
    <cellStyle name="Komma 3 5 4 5" xfId="4425" xr:uid="{00000000-0005-0000-0000-00005F000000}"/>
    <cellStyle name="Komma 3 5 5" xfId="555" xr:uid="{00000000-0005-0000-0000-00005F000000}"/>
    <cellStyle name="Komma 3 5 5 2" xfId="1587" xr:uid="{00000000-0005-0000-0000-00005F000000}"/>
    <cellStyle name="Komma 3 5 5 2 2" xfId="3651" xr:uid="{00000000-0005-0000-0000-00005F000000}"/>
    <cellStyle name="Komma 3 5 5 2 2 2" xfId="7779" xr:uid="{00000000-0005-0000-0000-00005F000000}"/>
    <cellStyle name="Komma 3 5 5 2 3" xfId="5715" xr:uid="{00000000-0005-0000-0000-00005F000000}"/>
    <cellStyle name="Komma 3 5 5 3" xfId="2619" xr:uid="{00000000-0005-0000-0000-00005F000000}"/>
    <cellStyle name="Komma 3 5 5 3 2" xfId="6747" xr:uid="{00000000-0005-0000-0000-00005F000000}"/>
    <cellStyle name="Komma 3 5 5 4" xfId="4683" xr:uid="{00000000-0005-0000-0000-00005F000000}"/>
    <cellStyle name="Komma 3 5 6" xfId="1071" xr:uid="{00000000-0005-0000-0000-00005F000000}"/>
    <cellStyle name="Komma 3 5 6 2" xfId="3135" xr:uid="{00000000-0005-0000-0000-00005F000000}"/>
    <cellStyle name="Komma 3 5 6 2 2" xfId="7263" xr:uid="{00000000-0005-0000-0000-00005F000000}"/>
    <cellStyle name="Komma 3 5 6 3" xfId="5199" xr:uid="{00000000-0005-0000-0000-00005F000000}"/>
    <cellStyle name="Komma 3 5 7" xfId="2103" xr:uid="{00000000-0005-0000-0000-00005F000000}"/>
    <cellStyle name="Komma 3 5 7 2" xfId="6231" xr:uid="{00000000-0005-0000-0000-00005F000000}"/>
    <cellStyle name="Komma 3 5 8" xfId="4167" xr:uid="{00000000-0005-0000-0000-00005F000000}"/>
    <cellStyle name="Komma 3 6" xfId="71" xr:uid="{00000000-0005-0000-0000-000061000000}"/>
    <cellStyle name="Komma 3 6 2" xfId="200" xr:uid="{00000000-0005-0000-0000-000061000000}"/>
    <cellStyle name="Komma 3 6 2 2" xfId="458" xr:uid="{00000000-0005-0000-0000-000061000000}"/>
    <cellStyle name="Komma 3 6 2 2 2" xfId="974" xr:uid="{00000000-0005-0000-0000-000061000000}"/>
    <cellStyle name="Komma 3 6 2 2 2 2" xfId="2006" xr:uid="{00000000-0005-0000-0000-000061000000}"/>
    <cellStyle name="Komma 3 6 2 2 2 2 2" xfId="4070" xr:uid="{00000000-0005-0000-0000-000061000000}"/>
    <cellStyle name="Komma 3 6 2 2 2 2 2 2" xfId="8198" xr:uid="{00000000-0005-0000-0000-000061000000}"/>
    <cellStyle name="Komma 3 6 2 2 2 2 3" xfId="6134" xr:uid="{00000000-0005-0000-0000-000061000000}"/>
    <cellStyle name="Komma 3 6 2 2 2 3" xfId="3038" xr:uid="{00000000-0005-0000-0000-000061000000}"/>
    <cellStyle name="Komma 3 6 2 2 2 3 2" xfId="7166" xr:uid="{00000000-0005-0000-0000-000061000000}"/>
    <cellStyle name="Komma 3 6 2 2 2 4" xfId="5102" xr:uid="{00000000-0005-0000-0000-000061000000}"/>
    <cellStyle name="Komma 3 6 2 2 3" xfId="1490" xr:uid="{00000000-0005-0000-0000-000061000000}"/>
    <cellStyle name="Komma 3 6 2 2 3 2" xfId="3554" xr:uid="{00000000-0005-0000-0000-000061000000}"/>
    <cellStyle name="Komma 3 6 2 2 3 2 2" xfId="7682" xr:uid="{00000000-0005-0000-0000-000061000000}"/>
    <cellStyle name="Komma 3 6 2 2 3 3" xfId="5618" xr:uid="{00000000-0005-0000-0000-000061000000}"/>
    <cellStyle name="Komma 3 6 2 2 4" xfId="2522" xr:uid="{00000000-0005-0000-0000-000061000000}"/>
    <cellStyle name="Komma 3 6 2 2 4 2" xfId="6650" xr:uid="{00000000-0005-0000-0000-000061000000}"/>
    <cellStyle name="Komma 3 6 2 2 5" xfId="4586" xr:uid="{00000000-0005-0000-0000-000061000000}"/>
    <cellStyle name="Komma 3 6 2 3" xfId="716" xr:uid="{00000000-0005-0000-0000-000061000000}"/>
    <cellStyle name="Komma 3 6 2 3 2" xfId="1748" xr:uid="{00000000-0005-0000-0000-000061000000}"/>
    <cellStyle name="Komma 3 6 2 3 2 2" xfId="3812" xr:uid="{00000000-0005-0000-0000-000061000000}"/>
    <cellStyle name="Komma 3 6 2 3 2 2 2" xfId="7940" xr:uid="{00000000-0005-0000-0000-000061000000}"/>
    <cellStyle name="Komma 3 6 2 3 2 3" xfId="5876" xr:uid="{00000000-0005-0000-0000-000061000000}"/>
    <cellStyle name="Komma 3 6 2 3 3" xfId="2780" xr:uid="{00000000-0005-0000-0000-000061000000}"/>
    <cellStyle name="Komma 3 6 2 3 3 2" xfId="6908" xr:uid="{00000000-0005-0000-0000-000061000000}"/>
    <cellStyle name="Komma 3 6 2 3 4" xfId="4844" xr:uid="{00000000-0005-0000-0000-000061000000}"/>
    <cellStyle name="Komma 3 6 2 4" xfId="1232" xr:uid="{00000000-0005-0000-0000-000061000000}"/>
    <cellStyle name="Komma 3 6 2 4 2" xfId="3296" xr:uid="{00000000-0005-0000-0000-000061000000}"/>
    <cellStyle name="Komma 3 6 2 4 2 2" xfId="7424" xr:uid="{00000000-0005-0000-0000-000061000000}"/>
    <cellStyle name="Komma 3 6 2 4 3" xfId="5360" xr:uid="{00000000-0005-0000-0000-000061000000}"/>
    <cellStyle name="Komma 3 6 2 5" xfId="2264" xr:uid="{00000000-0005-0000-0000-000061000000}"/>
    <cellStyle name="Komma 3 6 2 5 2" xfId="6392" xr:uid="{00000000-0005-0000-0000-000061000000}"/>
    <cellStyle name="Komma 3 6 2 6" xfId="4328" xr:uid="{00000000-0005-0000-0000-000061000000}"/>
    <cellStyle name="Komma 3 6 3" xfId="329" xr:uid="{00000000-0005-0000-0000-000061000000}"/>
    <cellStyle name="Komma 3 6 3 2" xfId="845" xr:uid="{00000000-0005-0000-0000-000061000000}"/>
    <cellStyle name="Komma 3 6 3 2 2" xfId="1877" xr:uid="{00000000-0005-0000-0000-000061000000}"/>
    <cellStyle name="Komma 3 6 3 2 2 2" xfId="3941" xr:uid="{00000000-0005-0000-0000-000061000000}"/>
    <cellStyle name="Komma 3 6 3 2 2 2 2" xfId="8069" xr:uid="{00000000-0005-0000-0000-000061000000}"/>
    <cellStyle name="Komma 3 6 3 2 2 3" xfId="6005" xr:uid="{00000000-0005-0000-0000-000061000000}"/>
    <cellStyle name="Komma 3 6 3 2 3" xfId="2909" xr:uid="{00000000-0005-0000-0000-000061000000}"/>
    <cellStyle name="Komma 3 6 3 2 3 2" xfId="7037" xr:uid="{00000000-0005-0000-0000-000061000000}"/>
    <cellStyle name="Komma 3 6 3 2 4" xfId="4973" xr:uid="{00000000-0005-0000-0000-000061000000}"/>
    <cellStyle name="Komma 3 6 3 3" xfId="1361" xr:uid="{00000000-0005-0000-0000-000061000000}"/>
    <cellStyle name="Komma 3 6 3 3 2" xfId="3425" xr:uid="{00000000-0005-0000-0000-000061000000}"/>
    <cellStyle name="Komma 3 6 3 3 2 2" xfId="7553" xr:uid="{00000000-0005-0000-0000-000061000000}"/>
    <cellStyle name="Komma 3 6 3 3 3" xfId="5489" xr:uid="{00000000-0005-0000-0000-000061000000}"/>
    <cellStyle name="Komma 3 6 3 4" xfId="2393" xr:uid="{00000000-0005-0000-0000-000061000000}"/>
    <cellStyle name="Komma 3 6 3 4 2" xfId="6521" xr:uid="{00000000-0005-0000-0000-000061000000}"/>
    <cellStyle name="Komma 3 6 3 5" xfId="4457" xr:uid="{00000000-0005-0000-0000-000061000000}"/>
    <cellStyle name="Komma 3 6 4" xfId="587" xr:uid="{00000000-0005-0000-0000-000061000000}"/>
    <cellStyle name="Komma 3 6 4 2" xfId="1619" xr:uid="{00000000-0005-0000-0000-000061000000}"/>
    <cellStyle name="Komma 3 6 4 2 2" xfId="3683" xr:uid="{00000000-0005-0000-0000-000061000000}"/>
    <cellStyle name="Komma 3 6 4 2 2 2" xfId="7811" xr:uid="{00000000-0005-0000-0000-000061000000}"/>
    <cellStyle name="Komma 3 6 4 2 3" xfId="5747" xr:uid="{00000000-0005-0000-0000-000061000000}"/>
    <cellStyle name="Komma 3 6 4 3" xfId="2651" xr:uid="{00000000-0005-0000-0000-000061000000}"/>
    <cellStyle name="Komma 3 6 4 3 2" xfId="6779" xr:uid="{00000000-0005-0000-0000-000061000000}"/>
    <cellStyle name="Komma 3 6 4 4" xfId="4715" xr:uid="{00000000-0005-0000-0000-000061000000}"/>
    <cellStyle name="Komma 3 6 5" xfId="1103" xr:uid="{00000000-0005-0000-0000-000061000000}"/>
    <cellStyle name="Komma 3 6 5 2" xfId="3167" xr:uid="{00000000-0005-0000-0000-000061000000}"/>
    <cellStyle name="Komma 3 6 5 2 2" xfId="7295" xr:uid="{00000000-0005-0000-0000-000061000000}"/>
    <cellStyle name="Komma 3 6 5 3" xfId="5231" xr:uid="{00000000-0005-0000-0000-000061000000}"/>
    <cellStyle name="Komma 3 6 6" xfId="2135" xr:uid="{00000000-0005-0000-0000-000061000000}"/>
    <cellStyle name="Komma 3 6 6 2" xfId="6263" xr:uid="{00000000-0005-0000-0000-000061000000}"/>
    <cellStyle name="Komma 3 6 7" xfId="4199" xr:uid="{00000000-0005-0000-0000-000061000000}"/>
    <cellStyle name="Komma 3 7" xfId="21" xr:uid="{00000000-0005-0000-0000-000062000000}"/>
    <cellStyle name="Komma 3 8" xfId="137" xr:uid="{00000000-0005-0000-0000-000042000000}"/>
    <cellStyle name="Komma 3 8 2" xfId="395" xr:uid="{00000000-0005-0000-0000-000042000000}"/>
    <cellStyle name="Komma 3 8 2 2" xfId="911" xr:uid="{00000000-0005-0000-0000-000042000000}"/>
    <cellStyle name="Komma 3 8 2 2 2" xfId="1943" xr:uid="{00000000-0005-0000-0000-000042000000}"/>
    <cellStyle name="Komma 3 8 2 2 2 2" xfId="4007" xr:uid="{00000000-0005-0000-0000-000042000000}"/>
    <cellStyle name="Komma 3 8 2 2 2 2 2" xfId="8135" xr:uid="{00000000-0005-0000-0000-000042000000}"/>
    <cellStyle name="Komma 3 8 2 2 2 3" xfId="6071" xr:uid="{00000000-0005-0000-0000-000042000000}"/>
    <cellStyle name="Komma 3 8 2 2 3" xfId="2975" xr:uid="{00000000-0005-0000-0000-000042000000}"/>
    <cellStyle name="Komma 3 8 2 2 3 2" xfId="7103" xr:uid="{00000000-0005-0000-0000-000042000000}"/>
    <cellStyle name="Komma 3 8 2 2 4" xfId="5039" xr:uid="{00000000-0005-0000-0000-000042000000}"/>
    <cellStyle name="Komma 3 8 2 3" xfId="1427" xr:uid="{00000000-0005-0000-0000-000042000000}"/>
    <cellStyle name="Komma 3 8 2 3 2" xfId="3491" xr:uid="{00000000-0005-0000-0000-000042000000}"/>
    <cellStyle name="Komma 3 8 2 3 2 2" xfId="7619" xr:uid="{00000000-0005-0000-0000-000042000000}"/>
    <cellStyle name="Komma 3 8 2 3 3" xfId="5555" xr:uid="{00000000-0005-0000-0000-000042000000}"/>
    <cellStyle name="Komma 3 8 2 4" xfId="2459" xr:uid="{00000000-0005-0000-0000-000042000000}"/>
    <cellStyle name="Komma 3 8 2 4 2" xfId="6587" xr:uid="{00000000-0005-0000-0000-000042000000}"/>
    <cellStyle name="Komma 3 8 2 5" xfId="4523" xr:uid="{00000000-0005-0000-0000-000042000000}"/>
    <cellStyle name="Komma 3 8 3" xfId="653" xr:uid="{00000000-0005-0000-0000-000042000000}"/>
    <cellStyle name="Komma 3 8 3 2" xfId="1685" xr:uid="{00000000-0005-0000-0000-000042000000}"/>
    <cellStyle name="Komma 3 8 3 2 2" xfId="3749" xr:uid="{00000000-0005-0000-0000-000042000000}"/>
    <cellStyle name="Komma 3 8 3 2 2 2" xfId="7877" xr:uid="{00000000-0005-0000-0000-000042000000}"/>
    <cellStyle name="Komma 3 8 3 2 3" xfId="5813" xr:uid="{00000000-0005-0000-0000-000042000000}"/>
    <cellStyle name="Komma 3 8 3 3" xfId="2717" xr:uid="{00000000-0005-0000-0000-000042000000}"/>
    <cellStyle name="Komma 3 8 3 3 2" xfId="6845" xr:uid="{00000000-0005-0000-0000-000042000000}"/>
    <cellStyle name="Komma 3 8 3 4" xfId="4781" xr:uid="{00000000-0005-0000-0000-000042000000}"/>
    <cellStyle name="Komma 3 8 4" xfId="1169" xr:uid="{00000000-0005-0000-0000-000042000000}"/>
    <cellStyle name="Komma 3 8 4 2" xfId="3233" xr:uid="{00000000-0005-0000-0000-000042000000}"/>
    <cellStyle name="Komma 3 8 4 2 2" xfId="7361" xr:uid="{00000000-0005-0000-0000-000042000000}"/>
    <cellStyle name="Komma 3 8 4 3" xfId="5297" xr:uid="{00000000-0005-0000-0000-000042000000}"/>
    <cellStyle name="Komma 3 8 5" xfId="2201" xr:uid="{00000000-0005-0000-0000-000042000000}"/>
    <cellStyle name="Komma 3 8 5 2" xfId="6329" xr:uid="{00000000-0005-0000-0000-000042000000}"/>
    <cellStyle name="Komma 3 8 6" xfId="4265" xr:uid="{00000000-0005-0000-0000-000042000000}"/>
    <cellStyle name="Komma 3 9" xfId="266" xr:uid="{00000000-0005-0000-0000-000042000000}"/>
    <cellStyle name="Komma 3 9 2" xfId="782" xr:uid="{00000000-0005-0000-0000-000042000000}"/>
    <cellStyle name="Komma 3 9 2 2" xfId="1814" xr:uid="{00000000-0005-0000-0000-000042000000}"/>
    <cellStyle name="Komma 3 9 2 2 2" xfId="3878" xr:uid="{00000000-0005-0000-0000-000042000000}"/>
    <cellStyle name="Komma 3 9 2 2 2 2" xfId="8006" xr:uid="{00000000-0005-0000-0000-000042000000}"/>
    <cellStyle name="Komma 3 9 2 2 3" xfId="5942" xr:uid="{00000000-0005-0000-0000-000042000000}"/>
    <cellStyle name="Komma 3 9 2 3" xfId="2846" xr:uid="{00000000-0005-0000-0000-000042000000}"/>
    <cellStyle name="Komma 3 9 2 3 2" xfId="6974" xr:uid="{00000000-0005-0000-0000-000042000000}"/>
    <cellStyle name="Komma 3 9 2 4" xfId="4910" xr:uid="{00000000-0005-0000-0000-000042000000}"/>
    <cellStyle name="Komma 3 9 3" xfId="1298" xr:uid="{00000000-0005-0000-0000-000042000000}"/>
    <cellStyle name="Komma 3 9 3 2" xfId="3362" xr:uid="{00000000-0005-0000-0000-000042000000}"/>
    <cellStyle name="Komma 3 9 3 2 2" xfId="7490" xr:uid="{00000000-0005-0000-0000-000042000000}"/>
    <cellStyle name="Komma 3 9 3 3" xfId="5426" xr:uid="{00000000-0005-0000-0000-000042000000}"/>
    <cellStyle name="Komma 3 9 4" xfId="2330" xr:uid="{00000000-0005-0000-0000-000042000000}"/>
    <cellStyle name="Komma 3 9 4 2" xfId="6458" xr:uid="{00000000-0005-0000-0000-000042000000}"/>
    <cellStyle name="Komma 3 9 5" xfId="4394" xr:uid="{00000000-0005-0000-0000-000042000000}"/>
    <cellStyle name="Komma 4" xfId="7" xr:uid="{00000000-0005-0000-0000-000063000000}"/>
    <cellStyle name="Komma 4 10" xfId="2074" xr:uid="{00000000-0005-0000-0000-000063000000}"/>
    <cellStyle name="Komma 4 10 2" xfId="6202" xr:uid="{00000000-0005-0000-0000-000063000000}"/>
    <cellStyle name="Komma 4 11" xfId="4138" xr:uid="{00000000-0005-0000-0000-000063000000}"/>
    <cellStyle name="Komma 4 2" xfId="15" xr:uid="{00000000-0005-0000-0000-000064000000}"/>
    <cellStyle name="Komma 4 2 10" xfId="4146" xr:uid="{00000000-0005-0000-0000-000064000000}"/>
    <cellStyle name="Komma 4 2 2" xfId="33" xr:uid="{00000000-0005-0000-0000-000065000000}"/>
    <cellStyle name="Komma 4 2 2 2" xfId="65" xr:uid="{00000000-0005-0000-0000-000066000000}"/>
    <cellStyle name="Komma 4 2 2 2 2" xfId="129" xr:uid="{00000000-0005-0000-0000-000067000000}"/>
    <cellStyle name="Komma 4 2 2 2 2 2" xfId="258" xr:uid="{00000000-0005-0000-0000-000067000000}"/>
    <cellStyle name="Komma 4 2 2 2 2 2 2" xfId="516" xr:uid="{00000000-0005-0000-0000-000067000000}"/>
    <cellStyle name="Komma 4 2 2 2 2 2 2 2" xfId="1032" xr:uid="{00000000-0005-0000-0000-000067000000}"/>
    <cellStyle name="Komma 4 2 2 2 2 2 2 2 2" xfId="2064" xr:uid="{00000000-0005-0000-0000-000067000000}"/>
    <cellStyle name="Komma 4 2 2 2 2 2 2 2 2 2" xfId="4128" xr:uid="{00000000-0005-0000-0000-000067000000}"/>
    <cellStyle name="Komma 4 2 2 2 2 2 2 2 2 2 2" xfId="8256" xr:uid="{00000000-0005-0000-0000-000067000000}"/>
    <cellStyle name="Komma 4 2 2 2 2 2 2 2 2 3" xfId="6192" xr:uid="{00000000-0005-0000-0000-000067000000}"/>
    <cellStyle name="Komma 4 2 2 2 2 2 2 2 3" xfId="3096" xr:uid="{00000000-0005-0000-0000-000067000000}"/>
    <cellStyle name="Komma 4 2 2 2 2 2 2 2 3 2" xfId="7224" xr:uid="{00000000-0005-0000-0000-000067000000}"/>
    <cellStyle name="Komma 4 2 2 2 2 2 2 2 4" xfId="5160" xr:uid="{00000000-0005-0000-0000-000067000000}"/>
    <cellStyle name="Komma 4 2 2 2 2 2 2 3" xfId="1548" xr:uid="{00000000-0005-0000-0000-000067000000}"/>
    <cellStyle name="Komma 4 2 2 2 2 2 2 3 2" xfId="3612" xr:uid="{00000000-0005-0000-0000-000067000000}"/>
    <cellStyle name="Komma 4 2 2 2 2 2 2 3 2 2" xfId="7740" xr:uid="{00000000-0005-0000-0000-000067000000}"/>
    <cellStyle name="Komma 4 2 2 2 2 2 2 3 3" xfId="5676" xr:uid="{00000000-0005-0000-0000-000067000000}"/>
    <cellStyle name="Komma 4 2 2 2 2 2 2 4" xfId="2580" xr:uid="{00000000-0005-0000-0000-000067000000}"/>
    <cellStyle name="Komma 4 2 2 2 2 2 2 4 2" xfId="6708" xr:uid="{00000000-0005-0000-0000-000067000000}"/>
    <cellStyle name="Komma 4 2 2 2 2 2 2 5" xfId="4644" xr:uid="{00000000-0005-0000-0000-000067000000}"/>
    <cellStyle name="Komma 4 2 2 2 2 2 3" xfId="774" xr:uid="{00000000-0005-0000-0000-000067000000}"/>
    <cellStyle name="Komma 4 2 2 2 2 2 3 2" xfId="1806" xr:uid="{00000000-0005-0000-0000-000067000000}"/>
    <cellStyle name="Komma 4 2 2 2 2 2 3 2 2" xfId="3870" xr:uid="{00000000-0005-0000-0000-000067000000}"/>
    <cellStyle name="Komma 4 2 2 2 2 2 3 2 2 2" xfId="7998" xr:uid="{00000000-0005-0000-0000-000067000000}"/>
    <cellStyle name="Komma 4 2 2 2 2 2 3 2 3" xfId="5934" xr:uid="{00000000-0005-0000-0000-000067000000}"/>
    <cellStyle name="Komma 4 2 2 2 2 2 3 3" xfId="2838" xr:uid="{00000000-0005-0000-0000-000067000000}"/>
    <cellStyle name="Komma 4 2 2 2 2 2 3 3 2" xfId="6966" xr:uid="{00000000-0005-0000-0000-000067000000}"/>
    <cellStyle name="Komma 4 2 2 2 2 2 3 4" xfId="4902" xr:uid="{00000000-0005-0000-0000-000067000000}"/>
    <cellStyle name="Komma 4 2 2 2 2 2 4" xfId="1290" xr:uid="{00000000-0005-0000-0000-000067000000}"/>
    <cellStyle name="Komma 4 2 2 2 2 2 4 2" xfId="3354" xr:uid="{00000000-0005-0000-0000-000067000000}"/>
    <cellStyle name="Komma 4 2 2 2 2 2 4 2 2" xfId="7482" xr:uid="{00000000-0005-0000-0000-000067000000}"/>
    <cellStyle name="Komma 4 2 2 2 2 2 4 3" xfId="5418" xr:uid="{00000000-0005-0000-0000-000067000000}"/>
    <cellStyle name="Komma 4 2 2 2 2 2 5" xfId="2322" xr:uid="{00000000-0005-0000-0000-000067000000}"/>
    <cellStyle name="Komma 4 2 2 2 2 2 5 2" xfId="6450" xr:uid="{00000000-0005-0000-0000-000067000000}"/>
    <cellStyle name="Komma 4 2 2 2 2 2 6" xfId="4386" xr:uid="{00000000-0005-0000-0000-000067000000}"/>
    <cellStyle name="Komma 4 2 2 2 2 3" xfId="387" xr:uid="{00000000-0005-0000-0000-000067000000}"/>
    <cellStyle name="Komma 4 2 2 2 2 3 2" xfId="903" xr:uid="{00000000-0005-0000-0000-000067000000}"/>
    <cellStyle name="Komma 4 2 2 2 2 3 2 2" xfId="1935" xr:uid="{00000000-0005-0000-0000-000067000000}"/>
    <cellStyle name="Komma 4 2 2 2 2 3 2 2 2" xfId="3999" xr:uid="{00000000-0005-0000-0000-000067000000}"/>
    <cellStyle name="Komma 4 2 2 2 2 3 2 2 2 2" xfId="8127" xr:uid="{00000000-0005-0000-0000-000067000000}"/>
    <cellStyle name="Komma 4 2 2 2 2 3 2 2 3" xfId="6063" xr:uid="{00000000-0005-0000-0000-000067000000}"/>
    <cellStyle name="Komma 4 2 2 2 2 3 2 3" xfId="2967" xr:uid="{00000000-0005-0000-0000-000067000000}"/>
    <cellStyle name="Komma 4 2 2 2 2 3 2 3 2" xfId="7095" xr:uid="{00000000-0005-0000-0000-000067000000}"/>
    <cellStyle name="Komma 4 2 2 2 2 3 2 4" xfId="5031" xr:uid="{00000000-0005-0000-0000-000067000000}"/>
    <cellStyle name="Komma 4 2 2 2 2 3 3" xfId="1419" xr:uid="{00000000-0005-0000-0000-000067000000}"/>
    <cellStyle name="Komma 4 2 2 2 2 3 3 2" xfId="3483" xr:uid="{00000000-0005-0000-0000-000067000000}"/>
    <cellStyle name="Komma 4 2 2 2 2 3 3 2 2" xfId="7611" xr:uid="{00000000-0005-0000-0000-000067000000}"/>
    <cellStyle name="Komma 4 2 2 2 2 3 3 3" xfId="5547" xr:uid="{00000000-0005-0000-0000-000067000000}"/>
    <cellStyle name="Komma 4 2 2 2 2 3 4" xfId="2451" xr:uid="{00000000-0005-0000-0000-000067000000}"/>
    <cellStyle name="Komma 4 2 2 2 2 3 4 2" xfId="6579" xr:uid="{00000000-0005-0000-0000-000067000000}"/>
    <cellStyle name="Komma 4 2 2 2 2 3 5" xfId="4515" xr:uid="{00000000-0005-0000-0000-000067000000}"/>
    <cellStyle name="Komma 4 2 2 2 2 4" xfId="645" xr:uid="{00000000-0005-0000-0000-000067000000}"/>
    <cellStyle name="Komma 4 2 2 2 2 4 2" xfId="1677" xr:uid="{00000000-0005-0000-0000-000067000000}"/>
    <cellStyle name="Komma 4 2 2 2 2 4 2 2" xfId="3741" xr:uid="{00000000-0005-0000-0000-000067000000}"/>
    <cellStyle name="Komma 4 2 2 2 2 4 2 2 2" xfId="7869" xr:uid="{00000000-0005-0000-0000-000067000000}"/>
    <cellStyle name="Komma 4 2 2 2 2 4 2 3" xfId="5805" xr:uid="{00000000-0005-0000-0000-000067000000}"/>
    <cellStyle name="Komma 4 2 2 2 2 4 3" xfId="2709" xr:uid="{00000000-0005-0000-0000-000067000000}"/>
    <cellStyle name="Komma 4 2 2 2 2 4 3 2" xfId="6837" xr:uid="{00000000-0005-0000-0000-000067000000}"/>
    <cellStyle name="Komma 4 2 2 2 2 4 4" xfId="4773" xr:uid="{00000000-0005-0000-0000-000067000000}"/>
    <cellStyle name="Komma 4 2 2 2 2 5" xfId="1161" xr:uid="{00000000-0005-0000-0000-000067000000}"/>
    <cellStyle name="Komma 4 2 2 2 2 5 2" xfId="3225" xr:uid="{00000000-0005-0000-0000-000067000000}"/>
    <cellStyle name="Komma 4 2 2 2 2 5 2 2" xfId="7353" xr:uid="{00000000-0005-0000-0000-000067000000}"/>
    <cellStyle name="Komma 4 2 2 2 2 5 3" xfId="5289" xr:uid="{00000000-0005-0000-0000-000067000000}"/>
    <cellStyle name="Komma 4 2 2 2 2 6" xfId="2193" xr:uid="{00000000-0005-0000-0000-000067000000}"/>
    <cellStyle name="Komma 4 2 2 2 2 6 2" xfId="6321" xr:uid="{00000000-0005-0000-0000-000067000000}"/>
    <cellStyle name="Komma 4 2 2 2 2 7" xfId="4257" xr:uid="{00000000-0005-0000-0000-000067000000}"/>
    <cellStyle name="Komma 4 2 2 2 3" xfId="194" xr:uid="{00000000-0005-0000-0000-000066000000}"/>
    <cellStyle name="Komma 4 2 2 2 3 2" xfId="452" xr:uid="{00000000-0005-0000-0000-000066000000}"/>
    <cellStyle name="Komma 4 2 2 2 3 2 2" xfId="968" xr:uid="{00000000-0005-0000-0000-000066000000}"/>
    <cellStyle name="Komma 4 2 2 2 3 2 2 2" xfId="2000" xr:uid="{00000000-0005-0000-0000-000066000000}"/>
    <cellStyle name="Komma 4 2 2 2 3 2 2 2 2" xfId="4064" xr:uid="{00000000-0005-0000-0000-000066000000}"/>
    <cellStyle name="Komma 4 2 2 2 3 2 2 2 2 2" xfId="8192" xr:uid="{00000000-0005-0000-0000-000066000000}"/>
    <cellStyle name="Komma 4 2 2 2 3 2 2 2 3" xfId="6128" xr:uid="{00000000-0005-0000-0000-000066000000}"/>
    <cellStyle name="Komma 4 2 2 2 3 2 2 3" xfId="3032" xr:uid="{00000000-0005-0000-0000-000066000000}"/>
    <cellStyle name="Komma 4 2 2 2 3 2 2 3 2" xfId="7160" xr:uid="{00000000-0005-0000-0000-000066000000}"/>
    <cellStyle name="Komma 4 2 2 2 3 2 2 4" xfId="5096" xr:uid="{00000000-0005-0000-0000-000066000000}"/>
    <cellStyle name="Komma 4 2 2 2 3 2 3" xfId="1484" xr:uid="{00000000-0005-0000-0000-000066000000}"/>
    <cellStyle name="Komma 4 2 2 2 3 2 3 2" xfId="3548" xr:uid="{00000000-0005-0000-0000-000066000000}"/>
    <cellStyle name="Komma 4 2 2 2 3 2 3 2 2" xfId="7676" xr:uid="{00000000-0005-0000-0000-000066000000}"/>
    <cellStyle name="Komma 4 2 2 2 3 2 3 3" xfId="5612" xr:uid="{00000000-0005-0000-0000-000066000000}"/>
    <cellStyle name="Komma 4 2 2 2 3 2 4" xfId="2516" xr:uid="{00000000-0005-0000-0000-000066000000}"/>
    <cellStyle name="Komma 4 2 2 2 3 2 4 2" xfId="6644" xr:uid="{00000000-0005-0000-0000-000066000000}"/>
    <cellStyle name="Komma 4 2 2 2 3 2 5" xfId="4580" xr:uid="{00000000-0005-0000-0000-000066000000}"/>
    <cellStyle name="Komma 4 2 2 2 3 3" xfId="710" xr:uid="{00000000-0005-0000-0000-000066000000}"/>
    <cellStyle name="Komma 4 2 2 2 3 3 2" xfId="1742" xr:uid="{00000000-0005-0000-0000-000066000000}"/>
    <cellStyle name="Komma 4 2 2 2 3 3 2 2" xfId="3806" xr:uid="{00000000-0005-0000-0000-000066000000}"/>
    <cellStyle name="Komma 4 2 2 2 3 3 2 2 2" xfId="7934" xr:uid="{00000000-0005-0000-0000-000066000000}"/>
    <cellStyle name="Komma 4 2 2 2 3 3 2 3" xfId="5870" xr:uid="{00000000-0005-0000-0000-000066000000}"/>
    <cellStyle name="Komma 4 2 2 2 3 3 3" xfId="2774" xr:uid="{00000000-0005-0000-0000-000066000000}"/>
    <cellStyle name="Komma 4 2 2 2 3 3 3 2" xfId="6902" xr:uid="{00000000-0005-0000-0000-000066000000}"/>
    <cellStyle name="Komma 4 2 2 2 3 3 4" xfId="4838" xr:uid="{00000000-0005-0000-0000-000066000000}"/>
    <cellStyle name="Komma 4 2 2 2 3 4" xfId="1226" xr:uid="{00000000-0005-0000-0000-000066000000}"/>
    <cellStyle name="Komma 4 2 2 2 3 4 2" xfId="3290" xr:uid="{00000000-0005-0000-0000-000066000000}"/>
    <cellStyle name="Komma 4 2 2 2 3 4 2 2" xfId="7418" xr:uid="{00000000-0005-0000-0000-000066000000}"/>
    <cellStyle name="Komma 4 2 2 2 3 4 3" xfId="5354" xr:uid="{00000000-0005-0000-0000-000066000000}"/>
    <cellStyle name="Komma 4 2 2 2 3 5" xfId="2258" xr:uid="{00000000-0005-0000-0000-000066000000}"/>
    <cellStyle name="Komma 4 2 2 2 3 5 2" xfId="6386" xr:uid="{00000000-0005-0000-0000-000066000000}"/>
    <cellStyle name="Komma 4 2 2 2 3 6" xfId="4322" xr:uid="{00000000-0005-0000-0000-000066000000}"/>
    <cellStyle name="Komma 4 2 2 2 4" xfId="323" xr:uid="{00000000-0005-0000-0000-000066000000}"/>
    <cellStyle name="Komma 4 2 2 2 4 2" xfId="839" xr:uid="{00000000-0005-0000-0000-000066000000}"/>
    <cellStyle name="Komma 4 2 2 2 4 2 2" xfId="1871" xr:uid="{00000000-0005-0000-0000-000066000000}"/>
    <cellStyle name="Komma 4 2 2 2 4 2 2 2" xfId="3935" xr:uid="{00000000-0005-0000-0000-000066000000}"/>
    <cellStyle name="Komma 4 2 2 2 4 2 2 2 2" xfId="8063" xr:uid="{00000000-0005-0000-0000-000066000000}"/>
    <cellStyle name="Komma 4 2 2 2 4 2 2 3" xfId="5999" xr:uid="{00000000-0005-0000-0000-000066000000}"/>
    <cellStyle name="Komma 4 2 2 2 4 2 3" xfId="2903" xr:uid="{00000000-0005-0000-0000-000066000000}"/>
    <cellStyle name="Komma 4 2 2 2 4 2 3 2" xfId="7031" xr:uid="{00000000-0005-0000-0000-000066000000}"/>
    <cellStyle name="Komma 4 2 2 2 4 2 4" xfId="4967" xr:uid="{00000000-0005-0000-0000-000066000000}"/>
    <cellStyle name="Komma 4 2 2 2 4 3" xfId="1355" xr:uid="{00000000-0005-0000-0000-000066000000}"/>
    <cellStyle name="Komma 4 2 2 2 4 3 2" xfId="3419" xr:uid="{00000000-0005-0000-0000-000066000000}"/>
    <cellStyle name="Komma 4 2 2 2 4 3 2 2" xfId="7547" xr:uid="{00000000-0005-0000-0000-000066000000}"/>
    <cellStyle name="Komma 4 2 2 2 4 3 3" xfId="5483" xr:uid="{00000000-0005-0000-0000-000066000000}"/>
    <cellStyle name="Komma 4 2 2 2 4 4" xfId="2387" xr:uid="{00000000-0005-0000-0000-000066000000}"/>
    <cellStyle name="Komma 4 2 2 2 4 4 2" xfId="6515" xr:uid="{00000000-0005-0000-0000-000066000000}"/>
    <cellStyle name="Komma 4 2 2 2 4 5" xfId="4451" xr:uid="{00000000-0005-0000-0000-000066000000}"/>
    <cellStyle name="Komma 4 2 2 2 5" xfId="581" xr:uid="{00000000-0005-0000-0000-000066000000}"/>
    <cellStyle name="Komma 4 2 2 2 5 2" xfId="1613" xr:uid="{00000000-0005-0000-0000-000066000000}"/>
    <cellStyle name="Komma 4 2 2 2 5 2 2" xfId="3677" xr:uid="{00000000-0005-0000-0000-000066000000}"/>
    <cellStyle name="Komma 4 2 2 2 5 2 2 2" xfId="7805" xr:uid="{00000000-0005-0000-0000-000066000000}"/>
    <cellStyle name="Komma 4 2 2 2 5 2 3" xfId="5741" xr:uid="{00000000-0005-0000-0000-000066000000}"/>
    <cellStyle name="Komma 4 2 2 2 5 3" xfId="2645" xr:uid="{00000000-0005-0000-0000-000066000000}"/>
    <cellStyle name="Komma 4 2 2 2 5 3 2" xfId="6773" xr:uid="{00000000-0005-0000-0000-000066000000}"/>
    <cellStyle name="Komma 4 2 2 2 5 4" xfId="4709" xr:uid="{00000000-0005-0000-0000-000066000000}"/>
    <cellStyle name="Komma 4 2 2 2 6" xfId="1097" xr:uid="{00000000-0005-0000-0000-000066000000}"/>
    <cellStyle name="Komma 4 2 2 2 6 2" xfId="3161" xr:uid="{00000000-0005-0000-0000-000066000000}"/>
    <cellStyle name="Komma 4 2 2 2 6 2 2" xfId="7289" xr:uid="{00000000-0005-0000-0000-000066000000}"/>
    <cellStyle name="Komma 4 2 2 2 6 3" xfId="5225" xr:uid="{00000000-0005-0000-0000-000066000000}"/>
    <cellStyle name="Komma 4 2 2 2 7" xfId="2129" xr:uid="{00000000-0005-0000-0000-000066000000}"/>
    <cellStyle name="Komma 4 2 2 2 7 2" xfId="6257" xr:uid="{00000000-0005-0000-0000-000066000000}"/>
    <cellStyle name="Komma 4 2 2 2 8" xfId="4193" xr:uid="{00000000-0005-0000-0000-000066000000}"/>
    <cellStyle name="Komma 4 2 2 3" xfId="97" xr:uid="{00000000-0005-0000-0000-000068000000}"/>
    <cellStyle name="Komma 4 2 2 3 2" xfId="226" xr:uid="{00000000-0005-0000-0000-000068000000}"/>
    <cellStyle name="Komma 4 2 2 3 2 2" xfId="484" xr:uid="{00000000-0005-0000-0000-000068000000}"/>
    <cellStyle name="Komma 4 2 2 3 2 2 2" xfId="1000" xr:uid="{00000000-0005-0000-0000-000068000000}"/>
    <cellStyle name="Komma 4 2 2 3 2 2 2 2" xfId="2032" xr:uid="{00000000-0005-0000-0000-000068000000}"/>
    <cellStyle name="Komma 4 2 2 3 2 2 2 2 2" xfId="4096" xr:uid="{00000000-0005-0000-0000-000068000000}"/>
    <cellStyle name="Komma 4 2 2 3 2 2 2 2 2 2" xfId="8224" xr:uid="{00000000-0005-0000-0000-000068000000}"/>
    <cellStyle name="Komma 4 2 2 3 2 2 2 2 3" xfId="6160" xr:uid="{00000000-0005-0000-0000-000068000000}"/>
    <cellStyle name="Komma 4 2 2 3 2 2 2 3" xfId="3064" xr:uid="{00000000-0005-0000-0000-000068000000}"/>
    <cellStyle name="Komma 4 2 2 3 2 2 2 3 2" xfId="7192" xr:uid="{00000000-0005-0000-0000-000068000000}"/>
    <cellStyle name="Komma 4 2 2 3 2 2 2 4" xfId="5128" xr:uid="{00000000-0005-0000-0000-000068000000}"/>
    <cellStyle name="Komma 4 2 2 3 2 2 3" xfId="1516" xr:uid="{00000000-0005-0000-0000-000068000000}"/>
    <cellStyle name="Komma 4 2 2 3 2 2 3 2" xfId="3580" xr:uid="{00000000-0005-0000-0000-000068000000}"/>
    <cellStyle name="Komma 4 2 2 3 2 2 3 2 2" xfId="7708" xr:uid="{00000000-0005-0000-0000-000068000000}"/>
    <cellStyle name="Komma 4 2 2 3 2 2 3 3" xfId="5644" xr:uid="{00000000-0005-0000-0000-000068000000}"/>
    <cellStyle name="Komma 4 2 2 3 2 2 4" xfId="2548" xr:uid="{00000000-0005-0000-0000-000068000000}"/>
    <cellStyle name="Komma 4 2 2 3 2 2 4 2" xfId="6676" xr:uid="{00000000-0005-0000-0000-000068000000}"/>
    <cellStyle name="Komma 4 2 2 3 2 2 5" xfId="4612" xr:uid="{00000000-0005-0000-0000-000068000000}"/>
    <cellStyle name="Komma 4 2 2 3 2 3" xfId="742" xr:uid="{00000000-0005-0000-0000-000068000000}"/>
    <cellStyle name="Komma 4 2 2 3 2 3 2" xfId="1774" xr:uid="{00000000-0005-0000-0000-000068000000}"/>
    <cellStyle name="Komma 4 2 2 3 2 3 2 2" xfId="3838" xr:uid="{00000000-0005-0000-0000-000068000000}"/>
    <cellStyle name="Komma 4 2 2 3 2 3 2 2 2" xfId="7966" xr:uid="{00000000-0005-0000-0000-000068000000}"/>
    <cellStyle name="Komma 4 2 2 3 2 3 2 3" xfId="5902" xr:uid="{00000000-0005-0000-0000-000068000000}"/>
    <cellStyle name="Komma 4 2 2 3 2 3 3" xfId="2806" xr:uid="{00000000-0005-0000-0000-000068000000}"/>
    <cellStyle name="Komma 4 2 2 3 2 3 3 2" xfId="6934" xr:uid="{00000000-0005-0000-0000-000068000000}"/>
    <cellStyle name="Komma 4 2 2 3 2 3 4" xfId="4870" xr:uid="{00000000-0005-0000-0000-000068000000}"/>
    <cellStyle name="Komma 4 2 2 3 2 4" xfId="1258" xr:uid="{00000000-0005-0000-0000-000068000000}"/>
    <cellStyle name="Komma 4 2 2 3 2 4 2" xfId="3322" xr:uid="{00000000-0005-0000-0000-000068000000}"/>
    <cellStyle name="Komma 4 2 2 3 2 4 2 2" xfId="7450" xr:uid="{00000000-0005-0000-0000-000068000000}"/>
    <cellStyle name="Komma 4 2 2 3 2 4 3" xfId="5386" xr:uid="{00000000-0005-0000-0000-000068000000}"/>
    <cellStyle name="Komma 4 2 2 3 2 5" xfId="2290" xr:uid="{00000000-0005-0000-0000-000068000000}"/>
    <cellStyle name="Komma 4 2 2 3 2 5 2" xfId="6418" xr:uid="{00000000-0005-0000-0000-000068000000}"/>
    <cellStyle name="Komma 4 2 2 3 2 6" xfId="4354" xr:uid="{00000000-0005-0000-0000-000068000000}"/>
    <cellStyle name="Komma 4 2 2 3 3" xfId="355" xr:uid="{00000000-0005-0000-0000-000068000000}"/>
    <cellStyle name="Komma 4 2 2 3 3 2" xfId="871" xr:uid="{00000000-0005-0000-0000-000068000000}"/>
    <cellStyle name="Komma 4 2 2 3 3 2 2" xfId="1903" xr:uid="{00000000-0005-0000-0000-000068000000}"/>
    <cellStyle name="Komma 4 2 2 3 3 2 2 2" xfId="3967" xr:uid="{00000000-0005-0000-0000-000068000000}"/>
    <cellStyle name="Komma 4 2 2 3 3 2 2 2 2" xfId="8095" xr:uid="{00000000-0005-0000-0000-000068000000}"/>
    <cellStyle name="Komma 4 2 2 3 3 2 2 3" xfId="6031" xr:uid="{00000000-0005-0000-0000-000068000000}"/>
    <cellStyle name="Komma 4 2 2 3 3 2 3" xfId="2935" xr:uid="{00000000-0005-0000-0000-000068000000}"/>
    <cellStyle name="Komma 4 2 2 3 3 2 3 2" xfId="7063" xr:uid="{00000000-0005-0000-0000-000068000000}"/>
    <cellStyle name="Komma 4 2 2 3 3 2 4" xfId="4999" xr:uid="{00000000-0005-0000-0000-000068000000}"/>
    <cellStyle name="Komma 4 2 2 3 3 3" xfId="1387" xr:uid="{00000000-0005-0000-0000-000068000000}"/>
    <cellStyle name="Komma 4 2 2 3 3 3 2" xfId="3451" xr:uid="{00000000-0005-0000-0000-000068000000}"/>
    <cellStyle name="Komma 4 2 2 3 3 3 2 2" xfId="7579" xr:uid="{00000000-0005-0000-0000-000068000000}"/>
    <cellStyle name="Komma 4 2 2 3 3 3 3" xfId="5515" xr:uid="{00000000-0005-0000-0000-000068000000}"/>
    <cellStyle name="Komma 4 2 2 3 3 4" xfId="2419" xr:uid="{00000000-0005-0000-0000-000068000000}"/>
    <cellStyle name="Komma 4 2 2 3 3 4 2" xfId="6547" xr:uid="{00000000-0005-0000-0000-000068000000}"/>
    <cellStyle name="Komma 4 2 2 3 3 5" xfId="4483" xr:uid="{00000000-0005-0000-0000-000068000000}"/>
    <cellStyle name="Komma 4 2 2 3 4" xfId="613" xr:uid="{00000000-0005-0000-0000-000068000000}"/>
    <cellStyle name="Komma 4 2 2 3 4 2" xfId="1645" xr:uid="{00000000-0005-0000-0000-000068000000}"/>
    <cellStyle name="Komma 4 2 2 3 4 2 2" xfId="3709" xr:uid="{00000000-0005-0000-0000-000068000000}"/>
    <cellStyle name="Komma 4 2 2 3 4 2 2 2" xfId="7837" xr:uid="{00000000-0005-0000-0000-000068000000}"/>
    <cellStyle name="Komma 4 2 2 3 4 2 3" xfId="5773" xr:uid="{00000000-0005-0000-0000-000068000000}"/>
    <cellStyle name="Komma 4 2 2 3 4 3" xfId="2677" xr:uid="{00000000-0005-0000-0000-000068000000}"/>
    <cellStyle name="Komma 4 2 2 3 4 3 2" xfId="6805" xr:uid="{00000000-0005-0000-0000-000068000000}"/>
    <cellStyle name="Komma 4 2 2 3 4 4" xfId="4741" xr:uid="{00000000-0005-0000-0000-000068000000}"/>
    <cellStyle name="Komma 4 2 2 3 5" xfId="1129" xr:uid="{00000000-0005-0000-0000-000068000000}"/>
    <cellStyle name="Komma 4 2 2 3 5 2" xfId="3193" xr:uid="{00000000-0005-0000-0000-000068000000}"/>
    <cellStyle name="Komma 4 2 2 3 5 2 2" xfId="7321" xr:uid="{00000000-0005-0000-0000-000068000000}"/>
    <cellStyle name="Komma 4 2 2 3 5 3" xfId="5257" xr:uid="{00000000-0005-0000-0000-000068000000}"/>
    <cellStyle name="Komma 4 2 2 3 6" xfId="2161" xr:uid="{00000000-0005-0000-0000-000068000000}"/>
    <cellStyle name="Komma 4 2 2 3 6 2" xfId="6289" xr:uid="{00000000-0005-0000-0000-000068000000}"/>
    <cellStyle name="Komma 4 2 2 3 7" xfId="4225" xr:uid="{00000000-0005-0000-0000-000068000000}"/>
    <cellStyle name="Komma 4 2 2 4" xfId="162" xr:uid="{00000000-0005-0000-0000-000065000000}"/>
    <cellStyle name="Komma 4 2 2 4 2" xfId="420" xr:uid="{00000000-0005-0000-0000-000065000000}"/>
    <cellStyle name="Komma 4 2 2 4 2 2" xfId="936" xr:uid="{00000000-0005-0000-0000-000065000000}"/>
    <cellStyle name="Komma 4 2 2 4 2 2 2" xfId="1968" xr:uid="{00000000-0005-0000-0000-000065000000}"/>
    <cellStyle name="Komma 4 2 2 4 2 2 2 2" xfId="4032" xr:uid="{00000000-0005-0000-0000-000065000000}"/>
    <cellStyle name="Komma 4 2 2 4 2 2 2 2 2" xfId="8160" xr:uid="{00000000-0005-0000-0000-000065000000}"/>
    <cellStyle name="Komma 4 2 2 4 2 2 2 3" xfId="6096" xr:uid="{00000000-0005-0000-0000-000065000000}"/>
    <cellStyle name="Komma 4 2 2 4 2 2 3" xfId="3000" xr:uid="{00000000-0005-0000-0000-000065000000}"/>
    <cellStyle name="Komma 4 2 2 4 2 2 3 2" xfId="7128" xr:uid="{00000000-0005-0000-0000-000065000000}"/>
    <cellStyle name="Komma 4 2 2 4 2 2 4" xfId="5064" xr:uid="{00000000-0005-0000-0000-000065000000}"/>
    <cellStyle name="Komma 4 2 2 4 2 3" xfId="1452" xr:uid="{00000000-0005-0000-0000-000065000000}"/>
    <cellStyle name="Komma 4 2 2 4 2 3 2" xfId="3516" xr:uid="{00000000-0005-0000-0000-000065000000}"/>
    <cellStyle name="Komma 4 2 2 4 2 3 2 2" xfId="7644" xr:uid="{00000000-0005-0000-0000-000065000000}"/>
    <cellStyle name="Komma 4 2 2 4 2 3 3" xfId="5580" xr:uid="{00000000-0005-0000-0000-000065000000}"/>
    <cellStyle name="Komma 4 2 2 4 2 4" xfId="2484" xr:uid="{00000000-0005-0000-0000-000065000000}"/>
    <cellStyle name="Komma 4 2 2 4 2 4 2" xfId="6612" xr:uid="{00000000-0005-0000-0000-000065000000}"/>
    <cellStyle name="Komma 4 2 2 4 2 5" xfId="4548" xr:uid="{00000000-0005-0000-0000-000065000000}"/>
    <cellStyle name="Komma 4 2 2 4 3" xfId="678" xr:uid="{00000000-0005-0000-0000-000065000000}"/>
    <cellStyle name="Komma 4 2 2 4 3 2" xfId="1710" xr:uid="{00000000-0005-0000-0000-000065000000}"/>
    <cellStyle name="Komma 4 2 2 4 3 2 2" xfId="3774" xr:uid="{00000000-0005-0000-0000-000065000000}"/>
    <cellStyle name="Komma 4 2 2 4 3 2 2 2" xfId="7902" xr:uid="{00000000-0005-0000-0000-000065000000}"/>
    <cellStyle name="Komma 4 2 2 4 3 2 3" xfId="5838" xr:uid="{00000000-0005-0000-0000-000065000000}"/>
    <cellStyle name="Komma 4 2 2 4 3 3" xfId="2742" xr:uid="{00000000-0005-0000-0000-000065000000}"/>
    <cellStyle name="Komma 4 2 2 4 3 3 2" xfId="6870" xr:uid="{00000000-0005-0000-0000-000065000000}"/>
    <cellStyle name="Komma 4 2 2 4 3 4" xfId="4806" xr:uid="{00000000-0005-0000-0000-000065000000}"/>
    <cellStyle name="Komma 4 2 2 4 4" xfId="1194" xr:uid="{00000000-0005-0000-0000-000065000000}"/>
    <cellStyle name="Komma 4 2 2 4 4 2" xfId="3258" xr:uid="{00000000-0005-0000-0000-000065000000}"/>
    <cellStyle name="Komma 4 2 2 4 4 2 2" xfId="7386" xr:uid="{00000000-0005-0000-0000-000065000000}"/>
    <cellStyle name="Komma 4 2 2 4 4 3" xfId="5322" xr:uid="{00000000-0005-0000-0000-000065000000}"/>
    <cellStyle name="Komma 4 2 2 4 5" xfId="2226" xr:uid="{00000000-0005-0000-0000-000065000000}"/>
    <cellStyle name="Komma 4 2 2 4 5 2" xfId="6354" xr:uid="{00000000-0005-0000-0000-000065000000}"/>
    <cellStyle name="Komma 4 2 2 4 6" xfId="4290" xr:uid="{00000000-0005-0000-0000-000065000000}"/>
    <cellStyle name="Komma 4 2 2 5" xfId="291" xr:uid="{00000000-0005-0000-0000-000065000000}"/>
    <cellStyle name="Komma 4 2 2 5 2" xfId="807" xr:uid="{00000000-0005-0000-0000-000065000000}"/>
    <cellStyle name="Komma 4 2 2 5 2 2" xfId="1839" xr:uid="{00000000-0005-0000-0000-000065000000}"/>
    <cellStyle name="Komma 4 2 2 5 2 2 2" xfId="3903" xr:uid="{00000000-0005-0000-0000-000065000000}"/>
    <cellStyle name="Komma 4 2 2 5 2 2 2 2" xfId="8031" xr:uid="{00000000-0005-0000-0000-000065000000}"/>
    <cellStyle name="Komma 4 2 2 5 2 2 3" xfId="5967" xr:uid="{00000000-0005-0000-0000-000065000000}"/>
    <cellStyle name="Komma 4 2 2 5 2 3" xfId="2871" xr:uid="{00000000-0005-0000-0000-000065000000}"/>
    <cellStyle name="Komma 4 2 2 5 2 3 2" xfId="6999" xr:uid="{00000000-0005-0000-0000-000065000000}"/>
    <cellStyle name="Komma 4 2 2 5 2 4" xfId="4935" xr:uid="{00000000-0005-0000-0000-000065000000}"/>
    <cellStyle name="Komma 4 2 2 5 3" xfId="1323" xr:uid="{00000000-0005-0000-0000-000065000000}"/>
    <cellStyle name="Komma 4 2 2 5 3 2" xfId="3387" xr:uid="{00000000-0005-0000-0000-000065000000}"/>
    <cellStyle name="Komma 4 2 2 5 3 2 2" xfId="7515" xr:uid="{00000000-0005-0000-0000-000065000000}"/>
    <cellStyle name="Komma 4 2 2 5 3 3" xfId="5451" xr:uid="{00000000-0005-0000-0000-000065000000}"/>
    <cellStyle name="Komma 4 2 2 5 4" xfId="2355" xr:uid="{00000000-0005-0000-0000-000065000000}"/>
    <cellStyle name="Komma 4 2 2 5 4 2" xfId="6483" xr:uid="{00000000-0005-0000-0000-000065000000}"/>
    <cellStyle name="Komma 4 2 2 5 5" xfId="4419" xr:uid="{00000000-0005-0000-0000-000065000000}"/>
    <cellStyle name="Komma 4 2 2 6" xfId="549" xr:uid="{00000000-0005-0000-0000-000065000000}"/>
    <cellStyle name="Komma 4 2 2 6 2" xfId="1581" xr:uid="{00000000-0005-0000-0000-000065000000}"/>
    <cellStyle name="Komma 4 2 2 6 2 2" xfId="3645" xr:uid="{00000000-0005-0000-0000-000065000000}"/>
    <cellStyle name="Komma 4 2 2 6 2 2 2" xfId="7773" xr:uid="{00000000-0005-0000-0000-000065000000}"/>
    <cellStyle name="Komma 4 2 2 6 2 3" xfId="5709" xr:uid="{00000000-0005-0000-0000-000065000000}"/>
    <cellStyle name="Komma 4 2 2 6 3" xfId="2613" xr:uid="{00000000-0005-0000-0000-000065000000}"/>
    <cellStyle name="Komma 4 2 2 6 3 2" xfId="6741" xr:uid="{00000000-0005-0000-0000-000065000000}"/>
    <cellStyle name="Komma 4 2 2 6 4" xfId="4677" xr:uid="{00000000-0005-0000-0000-000065000000}"/>
    <cellStyle name="Komma 4 2 2 7" xfId="1065" xr:uid="{00000000-0005-0000-0000-000065000000}"/>
    <cellStyle name="Komma 4 2 2 7 2" xfId="3129" xr:uid="{00000000-0005-0000-0000-000065000000}"/>
    <cellStyle name="Komma 4 2 2 7 2 2" xfId="7257" xr:uid="{00000000-0005-0000-0000-000065000000}"/>
    <cellStyle name="Komma 4 2 2 7 3" xfId="5193" xr:uid="{00000000-0005-0000-0000-000065000000}"/>
    <cellStyle name="Komma 4 2 2 8" xfId="2097" xr:uid="{00000000-0005-0000-0000-000065000000}"/>
    <cellStyle name="Komma 4 2 2 8 2" xfId="6225" xr:uid="{00000000-0005-0000-0000-000065000000}"/>
    <cellStyle name="Komma 4 2 2 9" xfId="4161" xr:uid="{00000000-0005-0000-0000-000065000000}"/>
    <cellStyle name="Komma 4 2 3" xfId="49" xr:uid="{00000000-0005-0000-0000-000069000000}"/>
    <cellStyle name="Komma 4 2 3 2" xfId="113" xr:uid="{00000000-0005-0000-0000-00006A000000}"/>
    <cellStyle name="Komma 4 2 3 2 2" xfId="242" xr:uid="{00000000-0005-0000-0000-00006A000000}"/>
    <cellStyle name="Komma 4 2 3 2 2 2" xfId="500" xr:uid="{00000000-0005-0000-0000-00006A000000}"/>
    <cellStyle name="Komma 4 2 3 2 2 2 2" xfId="1016" xr:uid="{00000000-0005-0000-0000-00006A000000}"/>
    <cellStyle name="Komma 4 2 3 2 2 2 2 2" xfId="2048" xr:uid="{00000000-0005-0000-0000-00006A000000}"/>
    <cellStyle name="Komma 4 2 3 2 2 2 2 2 2" xfId="4112" xr:uid="{00000000-0005-0000-0000-00006A000000}"/>
    <cellStyle name="Komma 4 2 3 2 2 2 2 2 2 2" xfId="8240" xr:uid="{00000000-0005-0000-0000-00006A000000}"/>
    <cellStyle name="Komma 4 2 3 2 2 2 2 2 3" xfId="6176" xr:uid="{00000000-0005-0000-0000-00006A000000}"/>
    <cellStyle name="Komma 4 2 3 2 2 2 2 3" xfId="3080" xr:uid="{00000000-0005-0000-0000-00006A000000}"/>
    <cellStyle name="Komma 4 2 3 2 2 2 2 3 2" xfId="7208" xr:uid="{00000000-0005-0000-0000-00006A000000}"/>
    <cellStyle name="Komma 4 2 3 2 2 2 2 4" xfId="5144" xr:uid="{00000000-0005-0000-0000-00006A000000}"/>
    <cellStyle name="Komma 4 2 3 2 2 2 3" xfId="1532" xr:uid="{00000000-0005-0000-0000-00006A000000}"/>
    <cellStyle name="Komma 4 2 3 2 2 2 3 2" xfId="3596" xr:uid="{00000000-0005-0000-0000-00006A000000}"/>
    <cellStyle name="Komma 4 2 3 2 2 2 3 2 2" xfId="7724" xr:uid="{00000000-0005-0000-0000-00006A000000}"/>
    <cellStyle name="Komma 4 2 3 2 2 2 3 3" xfId="5660" xr:uid="{00000000-0005-0000-0000-00006A000000}"/>
    <cellStyle name="Komma 4 2 3 2 2 2 4" xfId="2564" xr:uid="{00000000-0005-0000-0000-00006A000000}"/>
    <cellStyle name="Komma 4 2 3 2 2 2 4 2" xfId="6692" xr:uid="{00000000-0005-0000-0000-00006A000000}"/>
    <cellStyle name="Komma 4 2 3 2 2 2 5" xfId="4628" xr:uid="{00000000-0005-0000-0000-00006A000000}"/>
    <cellStyle name="Komma 4 2 3 2 2 3" xfId="758" xr:uid="{00000000-0005-0000-0000-00006A000000}"/>
    <cellStyle name="Komma 4 2 3 2 2 3 2" xfId="1790" xr:uid="{00000000-0005-0000-0000-00006A000000}"/>
    <cellStyle name="Komma 4 2 3 2 2 3 2 2" xfId="3854" xr:uid="{00000000-0005-0000-0000-00006A000000}"/>
    <cellStyle name="Komma 4 2 3 2 2 3 2 2 2" xfId="7982" xr:uid="{00000000-0005-0000-0000-00006A000000}"/>
    <cellStyle name="Komma 4 2 3 2 2 3 2 3" xfId="5918" xr:uid="{00000000-0005-0000-0000-00006A000000}"/>
    <cellStyle name="Komma 4 2 3 2 2 3 3" xfId="2822" xr:uid="{00000000-0005-0000-0000-00006A000000}"/>
    <cellStyle name="Komma 4 2 3 2 2 3 3 2" xfId="6950" xr:uid="{00000000-0005-0000-0000-00006A000000}"/>
    <cellStyle name="Komma 4 2 3 2 2 3 4" xfId="4886" xr:uid="{00000000-0005-0000-0000-00006A000000}"/>
    <cellStyle name="Komma 4 2 3 2 2 4" xfId="1274" xr:uid="{00000000-0005-0000-0000-00006A000000}"/>
    <cellStyle name="Komma 4 2 3 2 2 4 2" xfId="3338" xr:uid="{00000000-0005-0000-0000-00006A000000}"/>
    <cellStyle name="Komma 4 2 3 2 2 4 2 2" xfId="7466" xr:uid="{00000000-0005-0000-0000-00006A000000}"/>
    <cellStyle name="Komma 4 2 3 2 2 4 3" xfId="5402" xr:uid="{00000000-0005-0000-0000-00006A000000}"/>
    <cellStyle name="Komma 4 2 3 2 2 5" xfId="2306" xr:uid="{00000000-0005-0000-0000-00006A000000}"/>
    <cellStyle name="Komma 4 2 3 2 2 5 2" xfId="6434" xr:uid="{00000000-0005-0000-0000-00006A000000}"/>
    <cellStyle name="Komma 4 2 3 2 2 6" xfId="4370" xr:uid="{00000000-0005-0000-0000-00006A000000}"/>
    <cellStyle name="Komma 4 2 3 2 3" xfId="371" xr:uid="{00000000-0005-0000-0000-00006A000000}"/>
    <cellStyle name="Komma 4 2 3 2 3 2" xfId="887" xr:uid="{00000000-0005-0000-0000-00006A000000}"/>
    <cellStyle name="Komma 4 2 3 2 3 2 2" xfId="1919" xr:uid="{00000000-0005-0000-0000-00006A000000}"/>
    <cellStyle name="Komma 4 2 3 2 3 2 2 2" xfId="3983" xr:uid="{00000000-0005-0000-0000-00006A000000}"/>
    <cellStyle name="Komma 4 2 3 2 3 2 2 2 2" xfId="8111" xr:uid="{00000000-0005-0000-0000-00006A000000}"/>
    <cellStyle name="Komma 4 2 3 2 3 2 2 3" xfId="6047" xr:uid="{00000000-0005-0000-0000-00006A000000}"/>
    <cellStyle name="Komma 4 2 3 2 3 2 3" xfId="2951" xr:uid="{00000000-0005-0000-0000-00006A000000}"/>
    <cellStyle name="Komma 4 2 3 2 3 2 3 2" xfId="7079" xr:uid="{00000000-0005-0000-0000-00006A000000}"/>
    <cellStyle name="Komma 4 2 3 2 3 2 4" xfId="5015" xr:uid="{00000000-0005-0000-0000-00006A000000}"/>
    <cellStyle name="Komma 4 2 3 2 3 3" xfId="1403" xr:uid="{00000000-0005-0000-0000-00006A000000}"/>
    <cellStyle name="Komma 4 2 3 2 3 3 2" xfId="3467" xr:uid="{00000000-0005-0000-0000-00006A000000}"/>
    <cellStyle name="Komma 4 2 3 2 3 3 2 2" xfId="7595" xr:uid="{00000000-0005-0000-0000-00006A000000}"/>
    <cellStyle name="Komma 4 2 3 2 3 3 3" xfId="5531" xr:uid="{00000000-0005-0000-0000-00006A000000}"/>
    <cellStyle name="Komma 4 2 3 2 3 4" xfId="2435" xr:uid="{00000000-0005-0000-0000-00006A000000}"/>
    <cellStyle name="Komma 4 2 3 2 3 4 2" xfId="6563" xr:uid="{00000000-0005-0000-0000-00006A000000}"/>
    <cellStyle name="Komma 4 2 3 2 3 5" xfId="4499" xr:uid="{00000000-0005-0000-0000-00006A000000}"/>
    <cellStyle name="Komma 4 2 3 2 4" xfId="629" xr:uid="{00000000-0005-0000-0000-00006A000000}"/>
    <cellStyle name="Komma 4 2 3 2 4 2" xfId="1661" xr:uid="{00000000-0005-0000-0000-00006A000000}"/>
    <cellStyle name="Komma 4 2 3 2 4 2 2" xfId="3725" xr:uid="{00000000-0005-0000-0000-00006A000000}"/>
    <cellStyle name="Komma 4 2 3 2 4 2 2 2" xfId="7853" xr:uid="{00000000-0005-0000-0000-00006A000000}"/>
    <cellStyle name="Komma 4 2 3 2 4 2 3" xfId="5789" xr:uid="{00000000-0005-0000-0000-00006A000000}"/>
    <cellStyle name="Komma 4 2 3 2 4 3" xfId="2693" xr:uid="{00000000-0005-0000-0000-00006A000000}"/>
    <cellStyle name="Komma 4 2 3 2 4 3 2" xfId="6821" xr:uid="{00000000-0005-0000-0000-00006A000000}"/>
    <cellStyle name="Komma 4 2 3 2 4 4" xfId="4757" xr:uid="{00000000-0005-0000-0000-00006A000000}"/>
    <cellStyle name="Komma 4 2 3 2 5" xfId="1145" xr:uid="{00000000-0005-0000-0000-00006A000000}"/>
    <cellStyle name="Komma 4 2 3 2 5 2" xfId="3209" xr:uid="{00000000-0005-0000-0000-00006A000000}"/>
    <cellStyle name="Komma 4 2 3 2 5 2 2" xfId="7337" xr:uid="{00000000-0005-0000-0000-00006A000000}"/>
    <cellStyle name="Komma 4 2 3 2 5 3" xfId="5273" xr:uid="{00000000-0005-0000-0000-00006A000000}"/>
    <cellStyle name="Komma 4 2 3 2 6" xfId="2177" xr:uid="{00000000-0005-0000-0000-00006A000000}"/>
    <cellStyle name="Komma 4 2 3 2 6 2" xfId="6305" xr:uid="{00000000-0005-0000-0000-00006A000000}"/>
    <cellStyle name="Komma 4 2 3 2 7" xfId="4241" xr:uid="{00000000-0005-0000-0000-00006A000000}"/>
    <cellStyle name="Komma 4 2 3 3" xfId="178" xr:uid="{00000000-0005-0000-0000-000069000000}"/>
    <cellStyle name="Komma 4 2 3 3 2" xfId="436" xr:uid="{00000000-0005-0000-0000-000069000000}"/>
    <cellStyle name="Komma 4 2 3 3 2 2" xfId="952" xr:uid="{00000000-0005-0000-0000-000069000000}"/>
    <cellStyle name="Komma 4 2 3 3 2 2 2" xfId="1984" xr:uid="{00000000-0005-0000-0000-000069000000}"/>
    <cellStyle name="Komma 4 2 3 3 2 2 2 2" xfId="4048" xr:uid="{00000000-0005-0000-0000-000069000000}"/>
    <cellStyle name="Komma 4 2 3 3 2 2 2 2 2" xfId="8176" xr:uid="{00000000-0005-0000-0000-000069000000}"/>
    <cellStyle name="Komma 4 2 3 3 2 2 2 3" xfId="6112" xr:uid="{00000000-0005-0000-0000-000069000000}"/>
    <cellStyle name="Komma 4 2 3 3 2 2 3" xfId="3016" xr:uid="{00000000-0005-0000-0000-000069000000}"/>
    <cellStyle name="Komma 4 2 3 3 2 2 3 2" xfId="7144" xr:uid="{00000000-0005-0000-0000-000069000000}"/>
    <cellStyle name="Komma 4 2 3 3 2 2 4" xfId="5080" xr:uid="{00000000-0005-0000-0000-000069000000}"/>
    <cellStyle name="Komma 4 2 3 3 2 3" xfId="1468" xr:uid="{00000000-0005-0000-0000-000069000000}"/>
    <cellStyle name="Komma 4 2 3 3 2 3 2" xfId="3532" xr:uid="{00000000-0005-0000-0000-000069000000}"/>
    <cellStyle name="Komma 4 2 3 3 2 3 2 2" xfId="7660" xr:uid="{00000000-0005-0000-0000-000069000000}"/>
    <cellStyle name="Komma 4 2 3 3 2 3 3" xfId="5596" xr:uid="{00000000-0005-0000-0000-000069000000}"/>
    <cellStyle name="Komma 4 2 3 3 2 4" xfId="2500" xr:uid="{00000000-0005-0000-0000-000069000000}"/>
    <cellStyle name="Komma 4 2 3 3 2 4 2" xfId="6628" xr:uid="{00000000-0005-0000-0000-000069000000}"/>
    <cellStyle name="Komma 4 2 3 3 2 5" xfId="4564" xr:uid="{00000000-0005-0000-0000-000069000000}"/>
    <cellStyle name="Komma 4 2 3 3 3" xfId="694" xr:uid="{00000000-0005-0000-0000-000069000000}"/>
    <cellStyle name="Komma 4 2 3 3 3 2" xfId="1726" xr:uid="{00000000-0005-0000-0000-000069000000}"/>
    <cellStyle name="Komma 4 2 3 3 3 2 2" xfId="3790" xr:uid="{00000000-0005-0000-0000-000069000000}"/>
    <cellStyle name="Komma 4 2 3 3 3 2 2 2" xfId="7918" xr:uid="{00000000-0005-0000-0000-000069000000}"/>
    <cellStyle name="Komma 4 2 3 3 3 2 3" xfId="5854" xr:uid="{00000000-0005-0000-0000-000069000000}"/>
    <cellStyle name="Komma 4 2 3 3 3 3" xfId="2758" xr:uid="{00000000-0005-0000-0000-000069000000}"/>
    <cellStyle name="Komma 4 2 3 3 3 3 2" xfId="6886" xr:uid="{00000000-0005-0000-0000-000069000000}"/>
    <cellStyle name="Komma 4 2 3 3 3 4" xfId="4822" xr:uid="{00000000-0005-0000-0000-000069000000}"/>
    <cellStyle name="Komma 4 2 3 3 4" xfId="1210" xr:uid="{00000000-0005-0000-0000-000069000000}"/>
    <cellStyle name="Komma 4 2 3 3 4 2" xfId="3274" xr:uid="{00000000-0005-0000-0000-000069000000}"/>
    <cellStyle name="Komma 4 2 3 3 4 2 2" xfId="7402" xr:uid="{00000000-0005-0000-0000-000069000000}"/>
    <cellStyle name="Komma 4 2 3 3 4 3" xfId="5338" xr:uid="{00000000-0005-0000-0000-000069000000}"/>
    <cellStyle name="Komma 4 2 3 3 5" xfId="2242" xr:uid="{00000000-0005-0000-0000-000069000000}"/>
    <cellStyle name="Komma 4 2 3 3 5 2" xfId="6370" xr:uid="{00000000-0005-0000-0000-000069000000}"/>
    <cellStyle name="Komma 4 2 3 3 6" xfId="4306" xr:uid="{00000000-0005-0000-0000-000069000000}"/>
    <cellStyle name="Komma 4 2 3 4" xfId="307" xr:uid="{00000000-0005-0000-0000-000069000000}"/>
    <cellStyle name="Komma 4 2 3 4 2" xfId="823" xr:uid="{00000000-0005-0000-0000-000069000000}"/>
    <cellStyle name="Komma 4 2 3 4 2 2" xfId="1855" xr:uid="{00000000-0005-0000-0000-000069000000}"/>
    <cellStyle name="Komma 4 2 3 4 2 2 2" xfId="3919" xr:uid="{00000000-0005-0000-0000-000069000000}"/>
    <cellStyle name="Komma 4 2 3 4 2 2 2 2" xfId="8047" xr:uid="{00000000-0005-0000-0000-000069000000}"/>
    <cellStyle name="Komma 4 2 3 4 2 2 3" xfId="5983" xr:uid="{00000000-0005-0000-0000-000069000000}"/>
    <cellStyle name="Komma 4 2 3 4 2 3" xfId="2887" xr:uid="{00000000-0005-0000-0000-000069000000}"/>
    <cellStyle name="Komma 4 2 3 4 2 3 2" xfId="7015" xr:uid="{00000000-0005-0000-0000-000069000000}"/>
    <cellStyle name="Komma 4 2 3 4 2 4" xfId="4951" xr:uid="{00000000-0005-0000-0000-000069000000}"/>
    <cellStyle name="Komma 4 2 3 4 3" xfId="1339" xr:uid="{00000000-0005-0000-0000-000069000000}"/>
    <cellStyle name="Komma 4 2 3 4 3 2" xfId="3403" xr:uid="{00000000-0005-0000-0000-000069000000}"/>
    <cellStyle name="Komma 4 2 3 4 3 2 2" xfId="7531" xr:uid="{00000000-0005-0000-0000-000069000000}"/>
    <cellStyle name="Komma 4 2 3 4 3 3" xfId="5467" xr:uid="{00000000-0005-0000-0000-000069000000}"/>
    <cellStyle name="Komma 4 2 3 4 4" xfId="2371" xr:uid="{00000000-0005-0000-0000-000069000000}"/>
    <cellStyle name="Komma 4 2 3 4 4 2" xfId="6499" xr:uid="{00000000-0005-0000-0000-000069000000}"/>
    <cellStyle name="Komma 4 2 3 4 5" xfId="4435" xr:uid="{00000000-0005-0000-0000-000069000000}"/>
    <cellStyle name="Komma 4 2 3 5" xfId="565" xr:uid="{00000000-0005-0000-0000-000069000000}"/>
    <cellStyle name="Komma 4 2 3 5 2" xfId="1597" xr:uid="{00000000-0005-0000-0000-000069000000}"/>
    <cellStyle name="Komma 4 2 3 5 2 2" xfId="3661" xr:uid="{00000000-0005-0000-0000-000069000000}"/>
    <cellStyle name="Komma 4 2 3 5 2 2 2" xfId="7789" xr:uid="{00000000-0005-0000-0000-000069000000}"/>
    <cellStyle name="Komma 4 2 3 5 2 3" xfId="5725" xr:uid="{00000000-0005-0000-0000-000069000000}"/>
    <cellStyle name="Komma 4 2 3 5 3" xfId="2629" xr:uid="{00000000-0005-0000-0000-000069000000}"/>
    <cellStyle name="Komma 4 2 3 5 3 2" xfId="6757" xr:uid="{00000000-0005-0000-0000-000069000000}"/>
    <cellStyle name="Komma 4 2 3 5 4" xfId="4693" xr:uid="{00000000-0005-0000-0000-000069000000}"/>
    <cellStyle name="Komma 4 2 3 6" xfId="1081" xr:uid="{00000000-0005-0000-0000-000069000000}"/>
    <cellStyle name="Komma 4 2 3 6 2" xfId="3145" xr:uid="{00000000-0005-0000-0000-000069000000}"/>
    <cellStyle name="Komma 4 2 3 6 2 2" xfId="7273" xr:uid="{00000000-0005-0000-0000-000069000000}"/>
    <cellStyle name="Komma 4 2 3 6 3" xfId="5209" xr:uid="{00000000-0005-0000-0000-000069000000}"/>
    <cellStyle name="Komma 4 2 3 7" xfId="2113" xr:uid="{00000000-0005-0000-0000-000069000000}"/>
    <cellStyle name="Komma 4 2 3 7 2" xfId="6241" xr:uid="{00000000-0005-0000-0000-000069000000}"/>
    <cellStyle name="Komma 4 2 3 8" xfId="4177" xr:uid="{00000000-0005-0000-0000-000069000000}"/>
    <cellStyle name="Komma 4 2 4" xfId="81" xr:uid="{00000000-0005-0000-0000-00006B000000}"/>
    <cellStyle name="Komma 4 2 4 2" xfId="210" xr:uid="{00000000-0005-0000-0000-00006B000000}"/>
    <cellStyle name="Komma 4 2 4 2 2" xfId="468" xr:uid="{00000000-0005-0000-0000-00006B000000}"/>
    <cellStyle name="Komma 4 2 4 2 2 2" xfId="984" xr:uid="{00000000-0005-0000-0000-00006B000000}"/>
    <cellStyle name="Komma 4 2 4 2 2 2 2" xfId="2016" xr:uid="{00000000-0005-0000-0000-00006B000000}"/>
    <cellStyle name="Komma 4 2 4 2 2 2 2 2" xfId="4080" xr:uid="{00000000-0005-0000-0000-00006B000000}"/>
    <cellStyle name="Komma 4 2 4 2 2 2 2 2 2" xfId="8208" xr:uid="{00000000-0005-0000-0000-00006B000000}"/>
    <cellStyle name="Komma 4 2 4 2 2 2 2 3" xfId="6144" xr:uid="{00000000-0005-0000-0000-00006B000000}"/>
    <cellStyle name="Komma 4 2 4 2 2 2 3" xfId="3048" xr:uid="{00000000-0005-0000-0000-00006B000000}"/>
    <cellStyle name="Komma 4 2 4 2 2 2 3 2" xfId="7176" xr:uid="{00000000-0005-0000-0000-00006B000000}"/>
    <cellStyle name="Komma 4 2 4 2 2 2 4" xfId="5112" xr:uid="{00000000-0005-0000-0000-00006B000000}"/>
    <cellStyle name="Komma 4 2 4 2 2 3" xfId="1500" xr:uid="{00000000-0005-0000-0000-00006B000000}"/>
    <cellStyle name="Komma 4 2 4 2 2 3 2" xfId="3564" xr:uid="{00000000-0005-0000-0000-00006B000000}"/>
    <cellStyle name="Komma 4 2 4 2 2 3 2 2" xfId="7692" xr:uid="{00000000-0005-0000-0000-00006B000000}"/>
    <cellStyle name="Komma 4 2 4 2 2 3 3" xfId="5628" xr:uid="{00000000-0005-0000-0000-00006B000000}"/>
    <cellStyle name="Komma 4 2 4 2 2 4" xfId="2532" xr:uid="{00000000-0005-0000-0000-00006B000000}"/>
    <cellStyle name="Komma 4 2 4 2 2 4 2" xfId="6660" xr:uid="{00000000-0005-0000-0000-00006B000000}"/>
    <cellStyle name="Komma 4 2 4 2 2 5" xfId="4596" xr:uid="{00000000-0005-0000-0000-00006B000000}"/>
    <cellStyle name="Komma 4 2 4 2 3" xfId="726" xr:uid="{00000000-0005-0000-0000-00006B000000}"/>
    <cellStyle name="Komma 4 2 4 2 3 2" xfId="1758" xr:uid="{00000000-0005-0000-0000-00006B000000}"/>
    <cellStyle name="Komma 4 2 4 2 3 2 2" xfId="3822" xr:uid="{00000000-0005-0000-0000-00006B000000}"/>
    <cellStyle name="Komma 4 2 4 2 3 2 2 2" xfId="7950" xr:uid="{00000000-0005-0000-0000-00006B000000}"/>
    <cellStyle name="Komma 4 2 4 2 3 2 3" xfId="5886" xr:uid="{00000000-0005-0000-0000-00006B000000}"/>
    <cellStyle name="Komma 4 2 4 2 3 3" xfId="2790" xr:uid="{00000000-0005-0000-0000-00006B000000}"/>
    <cellStyle name="Komma 4 2 4 2 3 3 2" xfId="6918" xr:uid="{00000000-0005-0000-0000-00006B000000}"/>
    <cellStyle name="Komma 4 2 4 2 3 4" xfId="4854" xr:uid="{00000000-0005-0000-0000-00006B000000}"/>
    <cellStyle name="Komma 4 2 4 2 4" xfId="1242" xr:uid="{00000000-0005-0000-0000-00006B000000}"/>
    <cellStyle name="Komma 4 2 4 2 4 2" xfId="3306" xr:uid="{00000000-0005-0000-0000-00006B000000}"/>
    <cellStyle name="Komma 4 2 4 2 4 2 2" xfId="7434" xr:uid="{00000000-0005-0000-0000-00006B000000}"/>
    <cellStyle name="Komma 4 2 4 2 4 3" xfId="5370" xr:uid="{00000000-0005-0000-0000-00006B000000}"/>
    <cellStyle name="Komma 4 2 4 2 5" xfId="2274" xr:uid="{00000000-0005-0000-0000-00006B000000}"/>
    <cellStyle name="Komma 4 2 4 2 5 2" xfId="6402" xr:uid="{00000000-0005-0000-0000-00006B000000}"/>
    <cellStyle name="Komma 4 2 4 2 6" xfId="4338" xr:uid="{00000000-0005-0000-0000-00006B000000}"/>
    <cellStyle name="Komma 4 2 4 3" xfId="339" xr:uid="{00000000-0005-0000-0000-00006B000000}"/>
    <cellStyle name="Komma 4 2 4 3 2" xfId="855" xr:uid="{00000000-0005-0000-0000-00006B000000}"/>
    <cellStyle name="Komma 4 2 4 3 2 2" xfId="1887" xr:uid="{00000000-0005-0000-0000-00006B000000}"/>
    <cellStyle name="Komma 4 2 4 3 2 2 2" xfId="3951" xr:uid="{00000000-0005-0000-0000-00006B000000}"/>
    <cellStyle name="Komma 4 2 4 3 2 2 2 2" xfId="8079" xr:uid="{00000000-0005-0000-0000-00006B000000}"/>
    <cellStyle name="Komma 4 2 4 3 2 2 3" xfId="6015" xr:uid="{00000000-0005-0000-0000-00006B000000}"/>
    <cellStyle name="Komma 4 2 4 3 2 3" xfId="2919" xr:uid="{00000000-0005-0000-0000-00006B000000}"/>
    <cellStyle name="Komma 4 2 4 3 2 3 2" xfId="7047" xr:uid="{00000000-0005-0000-0000-00006B000000}"/>
    <cellStyle name="Komma 4 2 4 3 2 4" xfId="4983" xr:uid="{00000000-0005-0000-0000-00006B000000}"/>
    <cellStyle name="Komma 4 2 4 3 3" xfId="1371" xr:uid="{00000000-0005-0000-0000-00006B000000}"/>
    <cellStyle name="Komma 4 2 4 3 3 2" xfId="3435" xr:uid="{00000000-0005-0000-0000-00006B000000}"/>
    <cellStyle name="Komma 4 2 4 3 3 2 2" xfId="7563" xr:uid="{00000000-0005-0000-0000-00006B000000}"/>
    <cellStyle name="Komma 4 2 4 3 3 3" xfId="5499" xr:uid="{00000000-0005-0000-0000-00006B000000}"/>
    <cellStyle name="Komma 4 2 4 3 4" xfId="2403" xr:uid="{00000000-0005-0000-0000-00006B000000}"/>
    <cellStyle name="Komma 4 2 4 3 4 2" xfId="6531" xr:uid="{00000000-0005-0000-0000-00006B000000}"/>
    <cellStyle name="Komma 4 2 4 3 5" xfId="4467" xr:uid="{00000000-0005-0000-0000-00006B000000}"/>
    <cellStyle name="Komma 4 2 4 4" xfId="597" xr:uid="{00000000-0005-0000-0000-00006B000000}"/>
    <cellStyle name="Komma 4 2 4 4 2" xfId="1629" xr:uid="{00000000-0005-0000-0000-00006B000000}"/>
    <cellStyle name="Komma 4 2 4 4 2 2" xfId="3693" xr:uid="{00000000-0005-0000-0000-00006B000000}"/>
    <cellStyle name="Komma 4 2 4 4 2 2 2" xfId="7821" xr:uid="{00000000-0005-0000-0000-00006B000000}"/>
    <cellStyle name="Komma 4 2 4 4 2 3" xfId="5757" xr:uid="{00000000-0005-0000-0000-00006B000000}"/>
    <cellStyle name="Komma 4 2 4 4 3" xfId="2661" xr:uid="{00000000-0005-0000-0000-00006B000000}"/>
    <cellStyle name="Komma 4 2 4 4 3 2" xfId="6789" xr:uid="{00000000-0005-0000-0000-00006B000000}"/>
    <cellStyle name="Komma 4 2 4 4 4" xfId="4725" xr:uid="{00000000-0005-0000-0000-00006B000000}"/>
    <cellStyle name="Komma 4 2 4 5" xfId="1113" xr:uid="{00000000-0005-0000-0000-00006B000000}"/>
    <cellStyle name="Komma 4 2 4 5 2" xfId="3177" xr:uid="{00000000-0005-0000-0000-00006B000000}"/>
    <cellStyle name="Komma 4 2 4 5 2 2" xfId="7305" xr:uid="{00000000-0005-0000-0000-00006B000000}"/>
    <cellStyle name="Komma 4 2 4 5 3" xfId="5241" xr:uid="{00000000-0005-0000-0000-00006B000000}"/>
    <cellStyle name="Komma 4 2 4 6" xfId="2145" xr:uid="{00000000-0005-0000-0000-00006B000000}"/>
    <cellStyle name="Komma 4 2 4 6 2" xfId="6273" xr:uid="{00000000-0005-0000-0000-00006B000000}"/>
    <cellStyle name="Komma 4 2 4 7" xfId="4209" xr:uid="{00000000-0005-0000-0000-00006B000000}"/>
    <cellStyle name="Komma 4 2 5" xfId="147" xr:uid="{00000000-0005-0000-0000-000064000000}"/>
    <cellStyle name="Komma 4 2 5 2" xfId="405" xr:uid="{00000000-0005-0000-0000-000064000000}"/>
    <cellStyle name="Komma 4 2 5 2 2" xfId="921" xr:uid="{00000000-0005-0000-0000-000064000000}"/>
    <cellStyle name="Komma 4 2 5 2 2 2" xfId="1953" xr:uid="{00000000-0005-0000-0000-000064000000}"/>
    <cellStyle name="Komma 4 2 5 2 2 2 2" xfId="4017" xr:uid="{00000000-0005-0000-0000-000064000000}"/>
    <cellStyle name="Komma 4 2 5 2 2 2 2 2" xfId="8145" xr:uid="{00000000-0005-0000-0000-000064000000}"/>
    <cellStyle name="Komma 4 2 5 2 2 2 3" xfId="6081" xr:uid="{00000000-0005-0000-0000-000064000000}"/>
    <cellStyle name="Komma 4 2 5 2 2 3" xfId="2985" xr:uid="{00000000-0005-0000-0000-000064000000}"/>
    <cellStyle name="Komma 4 2 5 2 2 3 2" xfId="7113" xr:uid="{00000000-0005-0000-0000-000064000000}"/>
    <cellStyle name="Komma 4 2 5 2 2 4" xfId="5049" xr:uid="{00000000-0005-0000-0000-000064000000}"/>
    <cellStyle name="Komma 4 2 5 2 3" xfId="1437" xr:uid="{00000000-0005-0000-0000-000064000000}"/>
    <cellStyle name="Komma 4 2 5 2 3 2" xfId="3501" xr:uid="{00000000-0005-0000-0000-000064000000}"/>
    <cellStyle name="Komma 4 2 5 2 3 2 2" xfId="7629" xr:uid="{00000000-0005-0000-0000-000064000000}"/>
    <cellStyle name="Komma 4 2 5 2 3 3" xfId="5565" xr:uid="{00000000-0005-0000-0000-000064000000}"/>
    <cellStyle name="Komma 4 2 5 2 4" xfId="2469" xr:uid="{00000000-0005-0000-0000-000064000000}"/>
    <cellStyle name="Komma 4 2 5 2 4 2" xfId="6597" xr:uid="{00000000-0005-0000-0000-000064000000}"/>
    <cellStyle name="Komma 4 2 5 2 5" xfId="4533" xr:uid="{00000000-0005-0000-0000-000064000000}"/>
    <cellStyle name="Komma 4 2 5 3" xfId="663" xr:uid="{00000000-0005-0000-0000-000064000000}"/>
    <cellStyle name="Komma 4 2 5 3 2" xfId="1695" xr:uid="{00000000-0005-0000-0000-000064000000}"/>
    <cellStyle name="Komma 4 2 5 3 2 2" xfId="3759" xr:uid="{00000000-0005-0000-0000-000064000000}"/>
    <cellStyle name="Komma 4 2 5 3 2 2 2" xfId="7887" xr:uid="{00000000-0005-0000-0000-000064000000}"/>
    <cellStyle name="Komma 4 2 5 3 2 3" xfId="5823" xr:uid="{00000000-0005-0000-0000-000064000000}"/>
    <cellStyle name="Komma 4 2 5 3 3" xfId="2727" xr:uid="{00000000-0005-0000-0000-000064000000}"/>
    <cellStyle name="Komma 4 2 5 3 3 2" xfId="6855" xr:uid="{00000000-0005-0000-0000-000064000000}"/>
    <cellStyle name="Komma 4 2 5 3 4" xfId="4791" xr:uid="{00000000-0005-0000-0000-000064000000}"/>
    <cellStyle name="Komma 4 2 5 4" xfId="1179" xr:uid="{00000000-0005-0000-0000-000064000000}"/>
    <cellStyle name="Komma 4 2 5 4 2" xfId="3243" xr:uid="{00000000-0005-0000-0000-000064000000}"/>
    <cellStyle name="Komma 4 2 5 4 2 2" xfId="7371" xr:uid="{00000000-0005-0000-0000-000064000000}"/>
    <cellStyle name="Komma 4 2 5 4 3" xfId="5307" xr:uid="{00000000-0005-0000-0000-000064000000}"/>
    <cellStyle name="Komma 4 2 5 5" xfId="2211" xr:uid="{00000000-0005-0000-0000-000064000000}"/>
    <cellStyle name="Komma 4 2 5 5 2" xfId="6339" xr:uid="{00000000-0005-0000-0000-000064000000}"/>
    <cellStyle name="Komma 4 2 5 6" xfId="4275" xr:uid="{00000000-0005-0000-0000-000064000000}"/>
    <cellStyle name="Komma 4 2 6" xfId="276" xr:uid="{00000000-0005-0000-0000-000064000000}"/>
    <cellStyle name="Komma 4 2 6 2" xfId="792" xr:uid="{00000000-0005-0000-0000-000064000000}"/>
    <cellStyle name="Komma 4 2 6 2 2" xfId="1824" xr:uid="{00000000-0005-0000-0000-000064000000}"/>
    <cellStyle name="Komma 4 2 6 2 2 2" xfId="3888" xr:uid="{00000000-0005-0000-0000-000064000000}"/>
    <cellStyle name="Komma 4 2 6 2 2 2 2" xfId="8016" xr:uid="{00000000-0005-0000-0000-000064000000}"/>
    <cellStyle name="Komma 4 2 6 2 2 3" xfId="5952" xr:uid="{00000000-0005-0000-0000-000064000000}"/>
    <cellStyle name="Komma 4 2 6 2 3" xfId="2856" xr:uid="{00000000-0005-0000-0000-000064000000}"/>
    <cellStyle name="Komma 4 2 6 2 3 2" xfId="6984" xr:uid="{00000000-0005-0000-0000-000064000000}"/>
    <cellStyle name="Komma 4 2 6 2 4" xfId="4920" xr:uid="{00000000-0005-0000-0000-000064000000}"/>
    <cellStyle name="Komma 4 2 6 3" xfId="1308" xr:uid="{00000000-0005-0000-0000-000064000000}"/>
    <cellStyle name="Komma 4 2 6 3 2" xfId="3372" xr:uid="{00000000-0005-0000-0000-000064000000}"/>
    <cellStyle name="Komma 4 2 6 3 2 2" xfId="7500" xr:uid="{00000000-0005-0000-0000-000064000000}"/>
    <cellStyle name="Komma 4 2 6 3 3" xfId="5436" xr:uid="{00000000-0005-0000-0000-000064000000}"/>
    <cellStyle name="Komma 4 2 6 4" xfId="2340" xr:uid="{00000000-0005-0000-0000-000064000000}"/>
    <cellStyle name="Komma 4 2 6 4 2" xfId="6468" xr:uid="{00000000-0005-0000-0000-000064000000}"/>
    <cellStyle name="Komma 4 2 6 5" xfId="4404" xr:uid="{00000000-0005-0000-0000-000064000000}"/>
    <cellStyle name="Komma 4 2 7" xfId="534" xr:uid="{00000000-0005-0000-0000-000064000000}"/>
    <cellStyle name="Komma 4 2 7 2" xfId="1566" xr:uid="{00000000-0005-0000-0000-000064000000}"/>
    <cellStyle name="Komma 4 2 7 2 2" xfId="3630" xr:uid="{00000000-0005-0000-0000-000064000000}"/>
    <cellStyle name="Komma 4 2 7 2 2 2" xfId="7758" xr:uid="{00000000-0005-0000-0000-000064000000}"/>
    <cellStyle name="Komma 4 2 7 2 3" xfId="5694" xr:uid="{00000000-0005-0000-0000-000064000000}"/>
    <cellStyle name="Komma 4 2 7 3" xfId="2598" xr:uid="{00000000-0005-0000-0000-000064000000}"/>
    <cellStyle name="Komma 4 2 7 3 2" xfId="6726" xr:uid="{00000000-0005-0000-0000-000064000000}"/>
    <cellStyle name="Komma 4 2 7 4" xfId="4662" xr:uid="{00000000-0005-0000-0000-000064000000}"/>
    <cellStyle name="Komma 4 2 8" xfId="1050" xr:uid="{00000000-0005-0000-0000-000064000000}"/>
    <cellStyle name="Komma 4 2 8 2" xfId="3114" xr:uid="{00000000-0005-0000-0000-000064000000}"/>
    <cellStyle name="Komma 4 2 8 2 2" xfId="7242" xr:uid="{00000000-0005-0000-0000-000064000000}"/>
    <cellStyle name="Komma 4 2 8 3" xfId="5178" xr:uid="{00000000-0005-0000-0000-000064000000}"/>
    <cellStyle name="Komma 4 2 9" xfId="2082" xr:uid="{00000000-0005-0000-0000-000064000000}"/>
    <cellStyle name="Komma 4 2 9 2" xfId="6210" xr:uid="{00000000-0005-0000-0000-000064000000}"/>
    <cellStyle name="Komma 4 3" xfId="25" xr:uid="{00000000-0005-0000-0000-00006C000000}"/>
    <cellStyle name="Komma 4 3 2" xfId="57" xr:uid="{00000000-0005-0000-0000-00006D000000}"/>
    <cellStyle name="Komma 4 3 2 2" xfId="121" xr:uid="{00000000-0005-0000-0000-00006E000000}"/>
    <cellStyle name="Komma 4 3 2 2 2" xfId="250" xr:uid="{00000000-0005-0000-0000-00006E000000}"/>
    <cellStyle name="Komma 4 3 2 2 2 2" xfId="508" xr:uid="{00000000-0005-0000-0000-00006E000000}"/>
    <cellStyle name="Komma 4 3 2 2 2 2 2" xfId="1024" xr:uid="{00000000-0005-0000-0000-00006E000000}"/>
    <cellStyle name="Komma 4 3 2 2 2 2 2 2" xfId="2056" xr:uid="{00000000-0005-0000-0000-00006E000000}"/>
    <cellStyle name="Komma 4 3 2 2 2 2 2 2 2" xfId="4120" xr:uid="{00000000-0005-0000-0000-00006E000000}"/>
    <cellStyle name="Komma 4 3 2 2 2 2 2 2 2 2" xfId="8248" xr:uid="{00000000-0005-0000-0000-00006E000000}"/>
    <cellStyle name="Komma 4 3 2 2 2 2 2 2 3" xfId="6184" xr:uid="{00000000-0005-0000-0000-00006E000000}"/>
    <cellStyle name="Komma 4 3 2 2 2 2 2 3" xfId="3088" xr:uid="{00000000-0005-0000-0000-00006E000000}"/>
    <cellStyle name="Komma 4 3 2 2 2 2 2 3 2" xfId="7216" xr:uid="{00000000-0005-0000-0000-00006E000000}"/>
    <cellStyle name="Komma 4 3 2 2 2 2 2 4" xfId="5152" xr:uid="{00000000-0005-0000-0000-00006E000000}"/>
    <cellStyle name="Komma 4 3 2 2 2 2 3" xfId="1540" xr:uid="{00000000-0005-0000-0000-00006E000000}"/>
    <cellStyle name="Komma 4 3 2 2 2 2 3 2" xfId="3604" xr:uid="{00000000-0005-0000-0000-00006E000000}"/>
    <cellStyle name="Komma 4 3 2 2 2 2 3 2 2" xfId="7732" xr:uid="{00000000-0005-0000-0000-00006E000000}"/>
    <cellStyle name="Komma 4 3 2 2 2 2 3 3" xfId="5668" xr:uid="{00000000-0005-0000-0000-00006E000000}"/>
    <cellStyle name="Komma 4 3 2 2 2 2 4" xfId="2572" xr:uid="{00000000-0005-0000-0000-00006E000000}"/>
    <cellStyle name="Komma 4 3 2 2 2 2 4 2" xfId="6700" xr:uid="{00000000-0005-0000-0000-00006E000000}"/>
    <cellStyle name="Komma 4 3 2 2 2 2 5" xfId="4636" xr:uid="{00000000-0005-0000-0000-00006E000000}"/>
    <cellStyle name="Komma 4 3 2 2 2 3" xfId="766" xr:uid="{00000000-0005-0000-0000-00006E000000}"/>
    <cellStyle name="Komma 4 3 2 2 2 3 2" xfId="1798" xr:uid="{00000000-0005-0000-0000-00006E000000}"/>
    <cellStyle name="Komma 4 3 2 2 2 3 2 2" xfId="3862" xr:uid="{00000000-0005-0000-0000-00006E000000}"/>
    <cellStyle name="Komma 4 3 2 2 2 3 2 2 2" xfId="7990" xr:uid="{00000000-0005-0000-0000-00006E000000}"/>
    <cellStyle name="Komma 4 3 2 2 2 3 2 3" xfId="5926" xr:uid="{00000000-0005-0000-0000-00006E000000}"/>
    <cellStyle name="Komma 4 3 2 2 2 3 3" xfId="2830" xr:uid="{00000000-0005-0000-0000-00006E000000}"/>
    <cellStyle name="Komma 4 3 2 2 2 3 3 2" xfId="6958" xr:uid="{00000000-0005-0000-0000-00006E000000}"/>
    <cellStyle name="Komma 4 3 2 2 2 3 4" xfId="4894" xr:uid="{00000000-0005-0000-0000-00006E000000}"/>
    <cellStyle name="Komma 4 3 2 2 2 4" xfId="1282" xr:uid="{00000000-0005-0000-0000-00006E000000}"/>
    <cellStyle name="Komma 4 3 2 2 2 4 2" xfId="3346" xr:uid="{00000000-0005-0000-0000-00006E000000}"/>
    <cellStyle name="Komma 4 3 2 2 2 4 2 2" xfId="7474" xr:uid="{00000000-0005-0000-0000-00006E000000}"/>
    <cellStyle name="Komma 4 3 2 2 2 4 3" xfId="5410" xr:uid="{00000000-0005-0000-0000-00006E000000}"/>
    <cellStyle name="Komma 4 3 2 2 2 5" xfId="2314" xr:uid="{00000000-0005-0000-0000-00006E000000}"/>
    <cellStyle name="Komma 4 3 2 2 2 5 2" xfId="6442" xr:uid="{00000000-0005-0000-0000-00006E000000}"/>
    <cellStyle name="Komma 4 3 2 2 2 6" xfId="4378" xr:uid="{00000000-0005-0000-0000-00006E000000}"/>
    <cellStyle name="Komma 4 3 2 2 3" xfId="379" xr:uid="{00000000-0005-0000-0000-00006E000000}"/>
    <cellStyle name="Komma 4 3 2 2 3 2" xfId="895" xr:uid="{00000000-0005-0000-0000-00006E000000}"/>
    <cellStyle name="Komma 4 3 2 2 3 2 2" xfId="1927" xr:uid="{00000000-0005-0000-0000-00006E000000}"/>
    <cellStyle name="Komma 4 3 2 2 3 2 2 2" xfId="3991" xr:uid="{00000000-0005-0000-0000-00006E000000}"/>
    <cellStyle name="Komma 4 3 2 2 3 2 2 2 2" xfId="8119" xr:uid="{00000000-0005-0000-0000-00006E000000}"/>
    <cellStyle name="Komma 4 3 2 2 3 2 2 3" xfId="6055" xr:uid="{00000000-0005-0000-0000-00006E000000}"/>
    <cellStyle name="Komma 4 3 2 2 3 2 3" xfId="2959" xr:uid="{00000000-0005-0000-0000-00006E000000}"/>
    <cellStyle name="Komma 4 3 2 2 3 2 3 2" xfId="7087" xr:uid="{00000000-0005-0000-0000-00006E000000}"/>
    <cellStyle name="Komma 4 3 2 2 3 2 4" xfId="5023" xr:uid="{00000000-0005-0000-0000-00006E000000}"/>
    <cellStyle name="Komma 4 3 2 2 3 3" xfId="1411" xr:uid="{00000000-0005-0000-0000-00006E000000}"/>
    <cellStyle name="Komma 4 3 2 2 3 3 2" xfId="3475" xr:uid="{00000000-0005-0000-0000-00006E000000}"/>
    <cellStyle name="Komma 4 3 2 2 3 3 2 2" xfId="7603" xr:uid="{00000000-0005-0000-0000-00006E000000}"/>
    <cellStyle name="Komma 4 3 2 2 3 3 3" xfId="5539" xr:uid="{00000000-0005-0000-0000-00006E000000}"/>
    <cellStyle name="Komma 4 3 2 2 3 4" xfId="2443" xr:uid="{00000000-0005-0000-0000-00006E000000}"/>
    <cellStyle name="Komma 4 3 2 2 3 4 2" xfId="6571" xr:uid="{00000000-0005-0000-0000-00006E000000}"/>
    <cellStyle name="Komma 4 3 2 2 3 5" xfId="4507" xr:uid="{00000000-0005-0000-0000-00006E000000}"/>
    <cellStyle name="Komma 4 3 2 2 4" xfId="637" xr:uid="{00000000-0005-0000-0000-00006E000000}"/>
    <cellStyle name="Komma 4 3 2 2 4 2" xfId="1669" xr:uid="{00000000-0005-0000-0000-00006E000000}"/>
    <cellStyle name="Komma 4 3 2 2 4 2 2" xfId="3733" xr:uid="{00000000-0005-0000-0000-00006E000000}"/>
    <cellStyle name="Komma 4 3 2 2 4 2 2 2" xfId="7861" xr:uid="{00000000-0005-0000-0000-00006E000000}"/>
    <cellStyle name="Komma 4 3 2 2 4 2 3" xfId="5797" xr:uid="{00000000-0005-0000-0000-00006E000000}"/>
    <cellStyle name="Komma 4 3 2 2 4 3" xfId="2701" xr:uid="{00000000-0005-0000-0000-00006E000000}"/>
    <cellStyle name="Komma 4 3 2 2 4 3 2" xfId="6829" xr:uid="{00000000-0005-0000-0000-00006E000000}"/>
    <cellStyle name="Komma 4 3 2 2 4 4" xfId="4765" xr:uid="{00000000-0005-0000-0000-00006E000000}"/>
    <cellStyle name="Komma 4 3 2 2 5" xfId="1153" xr:uid="{00000000-0005-0000-0000-00006E000000}"/>
    <cellStyle name="Komma 4 3 2 2 5 2" xfId="3217" xr:uid="{00000000-0005-0000-0000-00006E000000}"/>
    <cellStyle name="Komma 4 3 2 2 5 2 2" xfId="7345" xr:uid="{00000000-0005-0000-0000-00006E000000}"/>
    <cellStyle name="Komma 4 3 2 2 5 3" xfId="5281" xr:uid="{00000000-0005-0000-0000-00006E000000}"/>
    <cellStyle name="Komma 4 3 2 2 6" xfId="2185" xr:uid="{00000000-0005-0000-0000-00006E000000}"/>
    <cellStyle name="Komma 4 3 2 2 6 2" xfId="6313" xr:uid="{00000000-0005-0000-0000-00006E000000}"/>
    <cellStyle name="Komma 4 3 2 2 7" xfId="4249" xr:uid="{00000000-0005-0000-0000-00006E000000}"/>
    <cellStyle name="Komma 4 3 2 3" xfId="186" xr:uid="{00000000-0005-0000-0000-00006D000000}"/>
    <cellStyle name="Komma 4 3 2 3 2" xfId="444" xr:uid="{00000000-0005-0000-0000-00006D000000}"/>
    <cellStyle name="Komma 4 3 2 3 2 2" xfId="960" xr:uid="{00000000-0005-0000-0000-00006D000000}"/>
    <cellStyle name="Komma 4 3 2 3 2 2 2" xfId="1992" xr:uid="{00000000-0005-0000-0000-00006D000000}"/>
    <cellStyle name="Komma 4 3 2 3 2 2 2 2" xfId="4056" xr:uid="{00000000-0005-0000-0000-00006D000000}"/>
    <cellStyle name="Komma 4 3 2 3 2 2 2 2 2" xfId="8184" xr:uid="{00000000-0005-0000-0000-00006D000000}"/>
    <cellStyle name="Komma 4 3 2 3 2 2 2 3" xfId="6120" xr:uid="{00000000-0005-0000-0000-00006D000000}"/>
    <cellStyle name="Komma 4 3 2 3 2 2 3" xfId="3024" xr:uid="{00000000-0005-0000-0000-00006D000000}"/>
    <cellStyle name="Komma 4 3 2 3 2 2 3 2" xfId="7152" xr:uid="{00000000-0005-0000-0000-00006D000000}"/>
    <cellStyle name="Komma 4 3 2 3 2 2 4" xfId="5088" xr:uid="{00000000-0005-0000-0000-00006D000000}"/>
    <cellStyle name="Komma 4 3 2 3 2 3" xfId="1476" xr:uid="{00000000-0005-0000-0000-00006D000000}"/>
    <cellStyle name="Komma 4 3 2 3 2 3 2" xfId="3540" xr:uid="{00000000-0005-0000-0000-00006D000000}"/>
    <cellStyle name="Komma 4 3 2 3 2 3 2 2" xfId="7668" xr:uid="{00000000-0005-0000-0000-00006D000000}"/>
    <cellStyle name="Komma 4 3 2 3 2 3 3" xfId="5604" xr:uid="{00000000-0005-0000-0000-00006D000000}"/>
    <cellStyle name="Komma 4 3 2 3 2 4" xfId="2508" xr:uid="{00000000-0005-0000-0000-00006D000000}"/>
    <cellStyle name="Komma 4 3 2 3 2 4 2" xfId="6636" xr:uid="{00000000-0005-0000-0000-00006D000000}"/>
    <cellStyle name="Komma 4 3 2 3 2 5" xfId="4572" xr:uid="{00000000-0005-0000-0000-00006D000000}"/>
    <cellStyle name="Komma 4 3 2 3 3" xfId="702" xr:uid="{00000000-0005-0000-0000-00006D000000}"/>
    <cellStyle name="Komma 4 3 2 3 3 2" xfId="1734" xr:uid="{00000000-0005-0000-0000-00006D000000}"/>
    <cellStyle name="Komma 4 3 2 3 3 2 2" xfId="3798" xr:uid="{00000000-0005-0000-0000-00006D000000}"/>
    <cellStyle name="Komma 4 3 2 3 3 2 2 2" xfId="7926" xr:uid="{00000000-0005-0000-0000-00006D000000}"/>
    <cellStyle name="Komma 4 3 2 3 3 2 3" xfId="5862" xr:uid="{00000000-0005-0000-0000-00006D000000}"/>
    <cellStyle name="Komma 4 3 2 3 3 3" xfId="2766" xr:uid="{00000000-0005-0000-0000-00006D000000}"/>
    <cellStyle name="Komma 4 3 2 3 3 3 2" xfId="6894" xr:uid="{00000000-0005-0000-0000-00006D000000}"/>
    <cellStyle name="Komma 4 3 2 3 3 4" xfId="4830" xr:uid="{00000000-0005-0000-0000-00006D000000}"/>
    <cellStyle name="Komma 4 3 2 3 4" xfId="1218" xr:uid="{00000000-0005-0000-0000-00006D000000}"/>
    <cellStyle name="Komma 4 3 2 3 4 2" xfId="3282" xr:uid="{00000000-0005-0000-0000-00006D000000}"/>
    <cellStyle name="Komma 4 3 2 3 4 2 2" xfId="7410" xr:uid="{00000000-0005-0000-0000-00006D000000}"/>
    <cellStyle name="Komma 4 3 2 3 4 3" xfId="5346" xr:uid="{00000000-0005-0000-0000-00006D000000}"/>
    <cellStyle name="Komma 4 3 2 3 5" xfId="2250" xr:uid="{00000000-0005-0000-0000-00006D000000}"/>
    <cellStyle name="Komma 4 3 2 3 5 2" xfId="6378" xr:uid="{00000000-0005-0000-0000-00006D000000}"/>
    <cellStyle name="Komma 4 3 2 3 6" xfId="4314" xr:uid="{00000000-0005-0000-0000-00006D000000}"/>
    <cellStyle name="Komma 4 3 2 4" xfId="315" xr:uid="{00000000-0005-0000-0000-00006D000000}"/>
    <cellStyle name="Komma 4 3 2 4 2" xfId="831" xr:uid="{00000000-0005-0000-0000-00006D000000}"/>
    <cellStyle name="Komma 4 3 2 4 2 2" xfId="1863" xr:uid="{00000000-0005-0000-0000-00006D000000}"/>
    <cellStyle name="Komma 4 3 2 4 2 2 2" xfId="3927" xr:uid="{00000000-0005-0000-0000-00006D000000}"/>
    <cellStyle name="Komma 4 3 2 4 2 2 2 2" xfId="8055" xr:uid="{00000000-0005-0000-0000-00006D000000}"/>
    <cellStyle name="Komma 4 3 2 4 2 2 3" xfId="5991" xr:uid="{00000000-0005-0000-0000-00006D000000}"/>
    <cellStyle name="Komma 4 3 2 4 2 3" xfId="2895" xr:uid="{00000000-0005-0000-0000-00006D000000}"/>
    <cellStyle name="Komma 4 3 2 4 2 3 2" xfId="7023" xr:uid="{00000000-0005-0000-0000-00006D000000}"/>
    <cellStyle name="Komma 4 3 2 4 2 4" xfId="4959" xr:uid="{00000000-0005-0000-0000-00006D000000}"/>
    <cellStyle name="Komma 4 3 2 4 3" xfId="1347" xr:uid="{00000000-0005-0000-0000-00006D000000}"/>
    <cellStyle name="Komma 4 3 2 4 3 2" xfId="3411" xr:uid="{00000000-0005-0000-0000-00006D000000}"/>
    <cellStyle name="Komma 4 3 2 4 3 2 2" xfId="7539" xr:uid="{00000000-0005-0000-0000-00006D000000}"/>
    <cellStyle name="Komma 4 3 2 4 3 3" xfId="5475" xr:uid="{00000000-0005-0000-0000-00006D000000}"/>
    <cellStyle name="Komma 4 3 2 4 4" xfId="2379" xr:uid="{00000000-0005-0000-0000-00006D000000}"/>
    <cellStyle name="Komma 4 3 2 4 4 2" xfId="6507" xr:uid="{00000000-0005-0000-0000-00006D000000}"/>
    <cellStyle name="Komma 4 3 2 4 5" xfId="4443" xr:uid="{00000000-0005-0000-0000-00006D000000}"/>
    <cellStyle name="Komma 4 3 2 5" xfId="573" xr:uid="{00000000-0005-0000-0000-00006D000000}"/>
    <cellStyle name="Komma 4 3 2 5 2" xfId="1605" xr:uid="{00000000-0005-0000-0000-00006D000000}"/>
    <cellStyle name="Komma 4 3 2 5 2 2" xfId="3669" xr:uid="{00000000-0005-0000-0000-00006D000000}"/>
    <cellStyle name="Komma 4 3 2 5 2 2 2" xfId="7797" xr:uid="{00000000-0005-0000-0000-00006D000000}"/>
    <cellStyle name="Komma 4 3 2 5 2 3" xfId="5733" xr:uid="{00000000-0005-0000-0000-00006D000000}"/>
    <cellStyle name="Komma 4 3 2 5 3" xfId="2637" xr:uid="{00000000-0005-0000-0000-00006D000000}"/>
    <cellStyle name="Komma 4 3 2 5 3 2" xfId="6765" xr:uid="{00000000-0005-0000-0000-00006D000000}"/>
    <cellStyle name="Komma 4 3 2 5 4" xfId="4701" xr:uid="{00000000-0005-0000-0000-00006D000000}"/>
    <cellStyle name="Komma 4 3 2 6" xfId="1089" xr:uid="{00000000-0005-0000-0000-00006D000000}"/>
    <cellStyle name="Komma 4 3 2 6 2" xfId="3153" xr:uid="{00000000-0005-0000-0000-00006D000000}"/>
    <cellStyle name="Komma 4 3 2 6 2 2" xfId="7281" xr:uid="{00000000-0005-0000-0000-00006D000000}"/>
    <cellStyle name="Komma 4 3 2 6 3" xfId="5217" xr:uid="{00000000-0005-0000-0000-00006D000000}"/>
    <cellStyle name="Komma 4 3 2 7" xfId="2121" xr:uid="{00000000-0005-0000-0000-00006D000000}"/>
    <cellStyle name="Komma 4 3 2 7 2" xfId="6249" xr:uid="{00000000-0005-0000-0000-00006D000000}"/>
    <cellStyle name="Komma 4 3 2 8" xfId="4185" xr:uid="{00000000-0005-0000-0000-00006D000000}"/>
    <cellStyle name="Komma 4 3 3" xfId="89" xr:uid="{00000000-0005-0000-0000-00006F000000}"/>
    <cellStyle name="Komma 4 3 3 2" xfId="218" xr:uid="{00000000-0005-0000-0000-00006F000000}"/>
    <cellStyle name="Komma 4 3 3 2 2" xfId="476" xr:uid="{00000000-0005-0000-0000-00006F000000}"/>
    <cellStyle name="Komma 4 3 3 2 2 2" xfId="992" xr:uid="{00000000-0005-0000-0000-00006F000000}"/>
    <cellStyle name="Komma 4 3 3 2 2 2 2" xfId="2024" xr:uid="{00000000-0005-0000-0000-00006F000000}"/>
    <cellStyle name="Komma 4 3 3 2 2 2 2 2" xfId="4088" xr:uid="{00000000-0005-0000-0000-00006F000000}"/>
    <cellStyle name="Komma 4 3 3 2 2 2 2 2 2" xfId="8216" xr:uid="{00000000-0005-0000-0000-00006F000000}"/>
    <cellStyle name="Komma 4 3 3 2 2 2 2 3" xfId="6152" xr:uid="{00000000-0005-0000-0000-00006F000000}"/>
    <cellStyle name="Komma 4 3 3 2 2 2 3" xfId="3056" xr:uid="{00000000-0005-0000-0000-00006F000000}"/>
    <cellStyle name="Komma 4 3 3 2 2 2 3 2" xfId="7184" xr:uid="{00000000-0005-0000-0000-00006F000000}"/>
    <cellStyle name="Komma 4 3 3 2 2 2 4" xfId="5120" xr:uid="{00000000-0005-0000-0000-00006F000000}"/>
    <cellStyle name="Komma 4 3 3 2 2 3" xfId="1508" xr:uid="{00000000-0005-0000-0000-00006F000000}"/>
    <cellStyle name="Komma 4 3 3 2 2 3 2" xfId="3572" xr:uid="{00000000-0005-0000-0000-00006F000000}"/>
    <cellStyle name="Komma 4 3 3 2 2 3 2 2" xfId="7700" xr:uid="{00000000-0005-0000-0000-00006F000000}"/>
    <cellStyle name="Komma 4 3 3 2 2 3 3" xfId="5636" xr:uid="{00000000-0005-0000-0000-00006F000000}"/>
    <cellStyle name="Komma 4 3 3 2 2 4" xfId="2540" xr:uid="{00000000-0005-0000-0000-00006F000000}"/>
    <cellStyle name="Komma 4 3 3 2 2 4 2" xfId="6668" xr:uid="{00000000-0005-0000-0000-00006F000000}"/>
    <cellStyle name="Komma 4 3 3 2 2 5" xfId="4604" xr:uid="{00000000-0005-0000-0000-00006F000000}"/>
    <cellStyle name="Komma 4 3 3 2 3" xfId="734" xr:uid="{00000000-0005-0000-0000-00006F000000}"/>
    <cellStyle name="Komma 4 3 3 2 3 2" xfId="1766" xr:uid="{00000000-0005-0000-0000-00006F000000}"/>
    <cellStyle name="Komma 4 3 3 2 3 2 2" xfId="3830" xr:uid="{00000000-0005-0000-0000-00006F000000}"/>
    <cellStyle name="Komma 4 3 3 2 3 2 2 2" xfId="7958" xr:uid="{00000000-0005-0000-0000-00006F000000}"/>
    <cellStyle name="Komma 4 3 3 2 3 2 3" xfId="5894" xr:uid="{00000000-0005-0000-0000-00006F000000}"/>
    <cellStyle name="Komma 4 3 3 2 3 3" xfId="2798" xr:uid="{00000000-0005-0000-0000-00006F000000}"/>
    <cellStyle name="Komma 4 3 3 2 3 3 2" xfId="6926" xr:uid="{00000000-0005-0000-0000-00006F000000}"/>
    <cellStyle name="Komma 4 3 3 2 3 4" xfId="4862" xr:uid="{00000000-0005-0000-0000-00006F000000}"/>
    <cellStyle name="Komma 4 3 3 2 4" xfId="1250" xr:uid="{00000000-0005-0000-0000-00006F000000}"/>
    <cellStyle name="Komma 4 3 3 2 4 2" xfId="3314" xr:uid="{00000000-0005-0000-0000-00006F000000}"/>
    <cellStyle name="Komma 4 3 3 2 4 2 2" xfId="7442" xr:uid="{00000000-0005-0000-0000-00006F000000}"/>
    <cellStyle name="Komma 4 3 3 2 4 3" xfId="5378" xr:uid="{00000000-0005-0000-0000-00006F000000}"/>
    <cellStyle name="Komma 4 3 3 2 5" xfId="2282" xr:uid="{00000000-0005-0000-0000-00006F000000}"/>
    <cellStyle name="Komma 4 3 3 2 5 2" xfId="6410" xr:uid="{00000000-0005-0000-0000-00006F000000}"/>
    <cellStyle name="Komma 4 3 3 2 6" xfId="4346" xr:uid="{00000000-0005-0000-0000-00006F000000}"/>
    <cellStyle name="Komma 4 3 3 3" xfId="347" xr:uid="{00000000-0005-0000-0000-00006F000000}"/>
    <cellStyle name="Komma 4 3 3 3 2" xfId="863" xr:uid="{00000000-0005-0000-0000-00006F000000}"/>
    <cellStyle name="Komma 4 3 3 3 2 2" xfId="1895" xr:uid="{00000000-0005-0000-0000-00006F000000}"/>
    <cellStyle name="Komma 4 3 3 3 2 2 2" xfId="3959" xr:uid="{00000000-0005-0000-0000-00006F000000}"/>
    <cellStyle name="Komma 4 3 3 3 2 2 2 2" xfId="8087" xr:uid="{00000000-0005-0000-0000-00006F000000}"/>
    <cellStyle name="Komma 4 3 3 3 2 2 3" xfId="6023" xr:uid="{00000000-0005-0000-0000-00006F000000}"/>
    <cellStyle name="Komma 4 3 3 3 2 3" xfId="2927" xr:uid="{00000000-0005-0000-0000-00006F000000}"/>
    <cellStyle name="Komma 4 3 3 3 2 3 2" xfId="7055" xr:uid="{00000000-0005-0000-0000-00006F000000}"/>
    <cellStyle name="Komma 4 3 3 3 2 4" xfId="4991" xr:uid="{00000000-0005-0000-0000-00006F000000}"/>
    <cellStyle name="Komma 4 3 3 3 3" xfId="1379" xr:uid="{00000000-0005-0000-0000-00006F000000}"/>
    <cellStyle name="Komma 4 3 3 3 3 2" xfId="3443" xr:uid="{00000000-0005-0000-0000-00006F000000}"/>
    <cellStyle name="Komma 4 3 3 3 3 2 2" xfId="7571" xr:uid="{00000000-0005-0000-0000-00006F000000}"/>
    <cellStyle name="Komma 4 3 3 3 3 3" xfId="5507" xr:uid="{00000000-0005-0000-0000-00006F000000}"/>
    <cellStyle name="Komma 4 3 3 3 4" xfId="2411" xr:uid="{00000000-0005-0000-0000-00006F000000}"/>
    <cellStyle name="Komma 4 3 3 3 4 2" xfId="6539" xr:uid="{00000000-0005-0000-0000-00006F000000}"/>
    <cellStyle name="Komma 4 3 3 3 5" xfId="4475" xr:uid="{00000000-0005-0000-0000-00006F000000}"/>
    <cellStyle name="Komma 4 3 3 4" xfId="605" xr:uid="{00000000-0005-0000-0000-00006F000000}"/>
    <cellStyle name="Komma 4 3 3 4 2" xfId="1637" xr:uid="{00000000-0005-0000-0000-00006F000000}"/>
    <cellStyle name="Komma 4 3 3 4 2 2" xfId="3701" xr:uid="{00000000-0005-0000-0000-00006F000000}"/>
    <cellStyle name="Komma 4 3 3 4 2 2 2" xfId="7829" xr:uid="{00000000-0005-0000-0000-00006F000000}"/>
    <cellStyle name="Komma 4 3 3 4 2 3" xfId="5765" xr:uid="{00000000-0005-0000-0000-00006F000000}"/>
    <cellStyle name="Komma 4 3 3 4 3" xfId="2669" xr:uid="{00000000-0005-0000-0000-00006F000000}"/>
    <cellStyle name="Komma 4 3 3 4 3 2" xfId="6797" xr:uid="{00000000-0005-0000-0000-00006F000000}"/>
    <cellStyle name="Komma 4 3 3 4 4" xfId="4733" xr:uid="{00000000-0005-0000-0000-00006F000000}"/>
    <cellStyle name="Komma 4 3 3 5" xfId="1121" xr:uid="{00000000-0005-0000-0000-00006F000000}"/>
    <cellStyle name="Komma 4 3 3 5 2" xfId="3185" xr:uid="{00000000-0005-0000-0000-00006F000000}"/>
    <cellStyle name="Komma 4 3 3 5 2 2" xfId="7313" xr:uid="{00000000-0005-0000-0000-00006F000000}"/>
    <cellStyle name="Komma 4 3 3 5 3" xfId="5249" xr:uid="{00000000-0005-0000-0000-00006F000000}"/>
    <cellStyle name="Komma 4 3 3 6" xfId="2153" xr:uid="{00000000-0005-0000-0000-00006F000000}"/>
    <cellStyle name="Komma 4 3 3 6 2" xfId="6281" xr:uid="{00000000-0005-0000-0000-00006F000000}"/>
    <cellStyle name="Komma 4 3 3 7" xfId="4217" xr:uid="{00000000-0005-0000-0000-00006F000000}"/>
    <cellStyle name="Komma 4 3 4" xfId="154" xr:uid="{00000000-0005-0000-0000-00006C000000}"/>
    <cellStyle name="Komma 4 3 4 2" xfId="412" xr:uid="{00000000-0005-0000-0000-00006C000000}"/>
    <cellStyle name="Komma 4 3 4 2 2" xfId="928" xr:uid="{00000000-0005-0000-0000-00006C000000}"/>
    <cellStyle name="Komma 4 3 4 2 2 2" xfId="1960" xr:uid="{00000000-0005-0000-0000-00006C000000}"/>
    <cellStyle name="Komma 4 3 4 2 2 2 2" xfId="4024" xr:uid="{00000000-0005-0000-0000-00006C000000}"/>
    <cellStyle name="Komma 4 3 4 2 2 2 2 2" xfId="8152" xr:uid="{00000000-0005-0000-0000-00006C000000}"/>
    <cellStyle name="Komma 4 3 4 2 2 2 3" xfId="6088" xr:uid="{00000000-0005-0000-0000-00006C000000}"/>
    <cellStyle name="Komma 4 3 4 2 2 3" xfId="2992" xr:uid="{00000000-0005-0000-0000-00006C000000}"/>
    <cellStyle name="Komma 4 3 4 2 2 3 2" xfId="7120" xr:uid="{00000000-0005-0000-0000-00006C000000}"/>
    <cellStyle name="Komma 4 3 4 2 2 4" xfId="5056" xr:uid="{00000000-0005-0000-0000-00006C000000}"/>
    <cellStyle name="Komma 4 3 4 2 3" xfId="1444" xr:uid="{00000000-0005-0000-0000-00006C000000}"/>
    <cellStyle name="Komma 4 3 4 2 3 2" xfId="3508" xr:uid="{00000000-0005-0000-0000-00006C000000}"/>
    <cellStyle name="Komma 4 3 4 2 3 2 2" xfId="7636" xr:uid="{00000000-0005-0000-0000-00006C000000}"/>
    <cellStyle name="Komma 4 3 4 2 3 3" xfId="5572" xr:uid="{00000000-0005-0000-0000-00006C000000}"/>
    <cellStyle name="Komma 4 3 4 2 4" xfId="2476" xr:uid="{00000000-0005-0000-0000-00006C000000}"/>
    <cellStyle name="Komma 4 3 4 2 4 2" xfId="6604" xr:uid="{00000000-0005-0000-0000-00006C000000}"/>
    <cellStyle name="Komma 4 3 4 2 5" xfId="4540" xr:uid="{00000000-0005-0000-0000-00006C000000}"/>
    <cellStyle name="Komma 4 3 4 3" xfId="670" xr:uid="{00000000-0005-0000-0000-00006C000000}"/>
    <cellStyle name="Komma 4 3 4 3 2" xfId="1702" xr:uid="{00000000-0005-0000-0000-00006C000000}"/>
    <cellStyle name="Komma 4 3 4 3 2 2" xfId="3766" xr:uid="{00000000-0005-0000-0000-00006C000000}"/>
    <cellStyle name="Komma 4 3 4 3 2 2 2" xfId="7894" xr:uid="{00000000-0005-0000-0000-00006C000000}"/>
    <cellStyle name="Komma 4 3 4 3 2 3" xfId="5830" xr:uid="{00000000-0005-0000-0000-00006C000000}"/>
    <cellStyle name="Komma 4 3 4 3 3" xfId="2734" xr:uid="{00000000-0005-0000-0000-00006C000000}"/>
    <cellStyle name="Komma 4 3 4 3 3 2" xfId="6862" xr:uid="{00000000-0005-0000-0000-00006C000000}"/>
    <cellStyle name="Komma 4 3 4 3 4" xfId="4798" xr:uid="{00000000-0005-0000-0000-00006C000000}"/>
    <cellStyle name="Komma 4 3 4 4" xfId="1186" xr:uid="{00000000-0005-0000-0000-00006C000000}"/>
    <cellStyle name="Komma 4 3 4 4 2" xfId="3250" xr:uid="{00000000-0005-0000-0000-00006C000000}"/>
    <cellStyle name="Komma 4 3 4 4 2 2" xfId="7378" xr:uid="{00000000-0005-0000-0000-00006C000000}"/>
    <cellStyle name="Komma 4 3 4 4 3" xfId="5314" xr:uid="{00000000-0005-0000-0000-00006C000000}"/>
    <cellStyle name="Komma 4 3 4 5" xfId="2218" xr:uid="{00000000-0005-0000-0000-00006C000000}"/>
    <cellStyle name="Komma 4 3 4 5 2" xfId="6346" xr:uid="{00000000-0005-0000-0000-00006C000000}"/>
    <cellStyle name="Komma 4 3 4 6" xfId="4282" xr:uid="{00000000-0005-0000-0000-00006C000000}"/>
    <cellStyle name="Komma 4 3 5" xfId="283" xr:uid="{00000000-0005-0000-0000-00006C000000}"/>
    <cellStyle name="Komma 4 3 5 2" xfId="799" xr:uid="{00000000-0005-0000-0000-00006C000000}"/>
    <cellStyle name="Komma 4 3 5 2 2" xfId="1831" xr:uid="{00000000-0005-0000-0000-00006C000000}"/>
    <cellStyle name="Komma 4 3 5 2 2 2" xfId="3895" xr:uid="{00000000-0005-0000-0000-00006C000000}"/>
    <cellStyle name="Komma 4 3 5 2 2 2 2" xfId="8023" xr:uid="{00000000-0005-0000-0000-00006C000000}"/>
    <cellStyle name="Komma 4 3 5 2 2 3" xfId="5959" xr:uid="{00000000-0005-0000-0000-00006C000000}"/>
    <cellStyle name="Komma 4 3 5 2 3" xfId="2863" xr:uid="{00000000-0005-0000-0000-00006C000000}"/>
    <cellStyle name="Komma 4 3 5 2 3 2" xfId="6991" xr:uid="{00000000-0005-0000-0000-00006C000000}"/>
    <cellStyle name="Komma 4 3 5 2 4" xfId="4927" xr:uid="{00000000-0005-0000-0000-00006C000000}"/>
    <cellStyle name="Komma 4 3 5 3" xfId="1315" xr:uid="{00000000-0005-0000-0000-00006C000000}"/>
    <cellStyle name="Komma 4 3 5 3 2" xfId="3379" xr:uid="{00000000-0005-0000-0000-00006C000000}"/>
    <cellStyle name="Komma 4 3 5 3 2 2" xfId="7507" xr:uid="{00000000-0005-0000-0000-00006C000000}"/>
    <cellStyle name="Komma 4 3 5 3 3" xfId="5443" xr:uid="{00000000-0005-0000-0000-00006C000000}"/>
    <cellStyle name="Komma 4 3 5 4" xfId="2347" xr:uid="{00000000-0005-0000-0000-00006C000000}"/>
    <cellStyle name="Komma 4 3 5 4 2" xfId="6475" xr:uid="{00000000-0005-0000-0000-00006C000000}"/>
    <cellStyle name="Komma 4 3 5 5" xfId="4411" xr:uid="{00000000-0005-0000-0000-00006C000000}"/>
    <cellStyle name="Komma 4 3 6" xfId="541" xr:uid="{00000000-0005-0000-0000-00006C000000}"/>
    <cellStyle name="Komma 4 3 6 2" xfId="1573" xr:uid="{00000000-0005-0000-0000-00006C000000}"/>
    <cellStyle name="Komma 4 3 6 2 2" xfId="3637" xr:uid="{00000000-0005-0000-0000-00006C000000}"/>
    <cellStyle name="Komma 4 3 6 2 2 2" xfId="7765" xr:uid="{00000000-0005-0000-0000-00006C000000}"/>
    <cellStyle name="Komma 4 3 6 2 3" xfId="5701" xr:uid="{00000000-0005-0000-0000-00006C000000}"/>
    <cellStyle name="Komma 4 3 6 3" xfId="2605" xr:uid="{00000000-0005-0000-0000-00006C000000}"/>
    <cellStyle name="Komma 4 3 6 3 2" xfId="6733" xr:uid="{00000000-0005-0000-0000-00006C000000}"/>
    <cellStyle name="Komma 4 3 6 4" xfId="4669" xr:uid="{00000000-0005-0000-0000-00006C000000}"/>
    <cellStyle name="Komma 4 3 7" xfId="1057" xr:uid="{00000000-0005-0000-0000-00006C000000}"/>
    <cellStyle name="Komma 4 3 7 2" xfId="3121" xr:uid="{00000000-0005-0000-0000-00006C000000}"/>
    <cellStyle name="Komma 4 3 7 2 2" xfId="7249" xr:uid="{00000000-0005-0000-0000-00006C000000}"/>
    <cellStyle name="Komma 4 3 7 3" xfId="5185" xr:uid="{00000000-0005-0000-0000-00006C000000}"/>
    <cellStyle name="Komma 4 3 8" xfId="2089" xr:uid="{00000000-0005-0000-0000-00006C000000}"/>
    <cellStyle name="Komma 4 3 8 2" xfId="6217" xr:uid="{00000000-0005-0000-0000-00006C000000}"/>
    <cellStyle name="Komma 4 3 9" xfId="4153" xr:uid="{00000000-0005-0000-0000-00006C000000}"/>
    <cellStyle name="Komma 4 4" xfId="41" xr:uid="{00000000-0005-0000-0000-000070000000}"/>
    <cellStyle name="Komma 4 4 2" xfId="105" xr:uid="{00000000-0005-0000-0000-000071000000}"/>
    <cellStyle name="Komma 4 4 2 2" xfId="234" xr:uid="{00000000-0005-0000-0000-000071000000}"/>
    <cellStyle name="Komma 4 4 2 2 2" xfId="492" xr:uid="{00000000-0005-0000-0000-000071000000}"/>
    <cellStyle name="Komma 4 4 2 2 2 2" xfId="1008" xr:uid="{00000000-0005-0000-0000-000071000000}"/>
    <cellStyle name="Komma 4 4 2 2 2 2 2" xfId="2040" xr:uid="{00000000-0005-0000-0000-000071000000}"/>
    <cellStyle name="Komma 4 4 2 2 2 2 2 2" xfId="4104" xr:uid="{00000000-0005-0000-0000-000071000000}"/>
    <cellStyle name="Komma 4 4 2 2 2 2 2 2 2" xfId="8232" xr:uid="{00000000-0005-0000-0000-000071000000}"/>
    <cellStyle name="Komma 4 4 2 2 2 2 2 3" xfId="6168" xr:uid="{00000000-0005-0000-0000-000071000000}"/>
    <cellStyle name="Komma 4 4 2 2 2 2 3" xfId="3072" xr:uid="{00000000-0005-0000-0000-000071000000}"/>
    <cellStyle name="Komma 4 4 2 2 2 2 3 2" xfId="7200" xr:uid="{00000000-0005-0000-0000-000071000000}"/>
    <cellStyle name="Komma 4 4 2 2 2 2 4" xfId="5136" xr:uid="{00000000-0005-0000-0000-000071000000}"/>
    <cellStyle name="Komma 4 4 2 2 2 3" xfId="1524" xr:uid="{00000000-0005-0000-0000-000071000000}"/>
    <cellStyle name="Komma 4 4 2 2 2 3 2" xfId="3588" xr:uid="{00000000-0005-0000-0000-000071000000}"/>
    <cellStyle name="Komma 4 4 2 2 2 3 2 2" xfId="7716" xr:uid="{00000000-0005-0000-0000-000071000000}"/>
    <cellStyle name="Komma 4 4 2 2 2 3 3" xfId="5652" xr:uid="{00000000-0005-0000-0000-000071000000}"/>
    <cellStyle name="Komma 4 4 2 2 2 4" xfId="2556" xr:uid="{00000000-0005-0000-0000-000071000000}"/>
    <cellStyle name="Komma 4 4 2 2 2 4 2" xfId="6684" xr:uid="{00000000-0005-0000-0000-000071000000}"/>
    <cellStyle name="Komma 4 4 2 2 2 5" xfId="4620" xr:uid="{00000000-0005-0000-0000-000071000000}"/>
    <cellStyle name="Komma 4 4 2 2 3" xfId="750" xr:uid="{00000000-0005-0000-0000-000071000000}"/>
    <cellStyle name="Komma 4 4 2 2 3 2" xfId="1782" xr:uid="{00000000-0005-0000-0000-000071000000}"/>
    <cellStyle name="Komma 4 4 2 2 3 2 2" xfId="3846" xr:uid="{00000000-0005-0000-0000-000071000000}"/>
    <cellStyle name="Komma 4 4 2 2 3 2 2 2" xfId="7974" xr:uid="{00000000-0005-0000-0000-000071000000}"/>
    <cellStyle name="Komma 4 4 2 2 3 2 3" xfId="5910" xr:uid="{00000000-0005-0000-0000-000071000000}"/>
    <cellStyle name="Komma 4 4 2 2 3 3" xfId="2814" xr:uid="{00000000-0005-0000-0000-000071000000}"/>
    <cellStyle name="Komma 4 4 2 2 3 3 2" xfId="6942" xr:uid="{00000000-0005-0000-0000-000071000000}"/>
    <cellStyle name="Komma 4 4 2 2 3 4" xfId="4878" xr:uid="{00000000-0005-0000-0000-000071000000}"/>
    <cellStyle name="Komma 4 4 2 2 4" xfId="1266" xr:uid="{00000000-0005-0000-0000-000071000000}"/>
    <cellStyle name="Komma 4 4 2 2 4 2" xfId="3330" xr:uid="{00000000-0005-0000-0000-000071000000}"/>
    <cellStyle name="Komma 4 4 2 2 4 2 2" xfId="7458" xr:uid="{00000000-0005-0000-0000-000071000000}"/>
    <cellStyle name="Komma 4 4 2 2 4 3" xfId="5394" xr:uid="{00000000-0005-0000-0000-000071000000}"/>
    <cellStyle name="Komma 4 4 2 2 5" xfId="2298" xr:uid="{00000000-0005-0000-0000-000071000000}"/>
    <cellStyle name="Komma 4 4 2 2 5 2" xfId="6426" xr:uid="{00000000-0005-0000-0000-000071000000}"/>
    <cellStyle name="Komma 4 4 2 2 6" xfId="4362" xr:uid="{00000000-0005-0000-0000-000071000000}"/>
    <cellStyle name="Komma 4 4 2 3" xfId="363" xr:uid="{00000000-0005-0000-0000-000071000000}"/>
    <cellStyle name="Komma 4 4 2 3 2" xfId="879" xr:uid="{00000000-0005-0000-0000-000071000000}"/>
    <cellStyle name="Komma 4 4 2 3 2 2" xfId="1911" xr:uid="{00000000-0005-0000-0000-000071000000}"/>
    <cellStyle name="Komma 4 4 2 3 2 2 2" xfId="3975" xr:uid="{00000000-0005-0000-0000-000071000000}"/>
    <cellStyle name="Komma 4 4 2 3 2 2 2 2" xfId="8103" xr:uid="{00000000-0005-0000-0000-000071000000}"/>
    <cellStyle name="Komma 4 4 2 3 2 2 3" xfId="6039" xr:uid="{00000000-0005-0000-0000-000071000000}"/>
    <cellStyle name="Komma 4 4 2 3 2 3" xfId="2943" xr:uid="{00000000-0005-0000-0000-000071000000}"/>
    <cellStyle name="Komma 4 4 2 3 2 3 2" xfId="7071" xr:uid="{00000000-0005-0000-0000-000071000000}"/>
    <cellStyle name="Komma 4 4 2 3 2 4" xfId="5007" xr:uid="{00000000-0005-0000-0000-000071000000}"/>
    <cellStyle name="Komma 4 4 2 3 3" xfId="1395" xr:uid="{00000000-0005-0000-0000-000071000000}"/>
    <cellStyle name="Komma 4 4 2 3 3 2" xfId="3459" xr:uid="{00000000-0005-0000-0000-000071000000}"/>
    <cellStyle name="Komma 4 4 2 3 3 2 2" xfId="7587" xr:uid="{00000000-0005-0000-0000-000071000000}"/>
    <cellStyle name="Komma 4 4 2 3 3 3" xfId="5523" xr:uid="{00000000-0005-0000-0000-000071000000}"/>
    <cellStyle name="Komma 4 4 2 3 4" xfId="2427" xr:uid="{00000000-0005-0000-0000-000071000000}"/>
    <cellStyle name="Komma 4 4 2 3 4 2" xfId="6555" xr:uid="{00000000-0005-0000-0000-000071000000}"/>
    <cellStyle name="Komma 4 4 2 3 5" xfId="4491" xr:uid="{00000000-0005-0000-0000-000071000000}"/>
    <cellStyle name="Komma 4 4 2 4" xfId="621" xr:uid="{00000000-0005-0000-0000-000071000000}"/>
    <cellStyle name="Komma 4 4 2 4 2" xfId="1653" xr:uid="{00000000-0005-0000-0000-000071000000}"/>
    <cellStyle name="Komma 4 4 2 4 2 2" xfId="3717" xr:uid="{00000000-0005-0000-0000-000071000000}"/>
    <cellStyle name="Komma 4 4 2 4 2 2 2" xfId="7845" xr:uid="{00000000-0005-0000-0000-000071000000}"/>
    <cellStyle name="Komma 4 4 2 4 2 3" xfId="5781" xr:uid="{00000000-0005-0000-0000-000071000000}"/>
    <cellStyle name="Komma 4 4 2 4 3" xfId="2685" xr:uid="{00000000-0005-0000-0000-000071000000}"/>
    <cellStyle name="Komma 4 4 2 4 3 2" xfId="6813" xr:uid="{00000000-0005-0000-0000-000071000000}"/>
    <cellStyle name="Komma 4 4 2 4 4" xfId="4749" xr:uid="{00000000-0005-0000-0000-000071000000}"/>
    <cellStyle name="Komma 4 4 2 5" xfId="1137" xr:uid="{00000000-0005-0000-0000-000071000000}"/>
    <cellStyle name="Komma 4 4 2 5 2" xfId="3201" xr:uid="{00000000-0005-0000-0000-000071000000}"/>
    <cellStyle name="Komma 4 4 2 5 2 2" xfId="7329" xr:uid="{00000000-0005-0000-0000-000071000000}"/>
    <cellStyle name="Komma 4 4 2 5 3" xfId="5265" xr:uid="{00000000-0005-0000-0000-000071000000}"/>
    <cellStyle name="Komma 4 4 2 6" xfId="2169" xr:uid="{00000000-0005-0000-0000-000071000000}"/>
    <cellStyle name="Komma 4 4 2 6 2" xfId="6297" xr:uid="{00000000-0005-0000-0000-000071000000}"/>
    <cellStyle name="Komma 4 4 2 7" xfId="4233" xr:uid="{00000000-0005-0000-0000-000071000000}"/>
    <cellStyle name="Komma 4 4 3" xfId="170" xr:uid="{00000000-0005-0000-0000-000070000000}"/>
    <cellStyle name="Komma 4 4 3 2" xfId="428" xr:uid="{00000000-0005-0000-0000-000070000000}"/>
    <cellStyle name="Komma 4 4 3 2 2" xfId="944" xr:uid="{00000000-0005-0000-0000-000070000000}"/>
    <cellStyle name="Komma 4 4 3 2 2 2" xfId="1976" xr:uid="{00000000-0005-0000-0000-000070000000}"/>
    <cellStyle name="Komma 4 4 3 2 2 2 2" xfId="4040" xr:uid="{00000000-0005-0000-0000-000070000000}"/>
    <cellStyle name="Komma 4 4 3 2 2 2 2 2" xfId="8168" xr:uid="{00000000-0005-0000-0000-000070000000}"/>
    <cellStyle name="Komma 4 4 3 2 2 2 3" xfId="6104" xr:uid="{00000000-0005-0000-0000-000070000000}"/>
    <cellStyle name="Komma 4 4 3 2 2 3" xfId="3008" xr:uid="{00000000-0005-0000-0000-000070000000}"/>
    <cellStyle name="Komma 4 4 3 2 2 3 2" xfId="7136" xr:uid="{00000000-0005-0000-0000-000070000000}"/>
    <cellStyle name="Komma 4 4 3 2 2 4" xfId="5072" xr:uid="{00000000-0005-0000-0000-000070000000}"/>
    <cellStyle name="Komma 4 4 3 2 3" xfId="1460" xr:uid="{00000000-0005-0000-0000-000070000000}"/>
    <cellStyle name="Komma 4 4 3 2 3 2" xfId="3524" xr:uid="{00000000-0005-0000-0000-000070000000}"/>
    <cellStyle name="Komma 4 4 3 2 3 2 2" xfId="7652" xr:uid="{00000000-0005-0000-0000-000070000000}"/>
    <cellStyle name="Komma 4 4 3 2 3 3" xfId="5588" xr:uid="{00000000-0005-0000-0000-000070000000}"/>
    <cellStyle name="Komma 4 4 3 2 4" xfId="2492" xr:uid="{00000000-0005-0000-0000-000070000000}"/>
    <cellStyle name="Komma 4 4 3 2 4 2" xfId="6620" xr:uid="{00000000-0005-0000-0000-000070000000}"/>
    <cellStyle name="Komma 4 4 3 2 5" xfId="4556" xr:uid="{00000000-0005-0000-0000-000070000000}"/>
    <cellStyle name="Komma 4 4 3 3" xfId="686" xr:uid="{00000000-0005-0000-0000-000070000000}"/>
    <cellStyle name="Komma 4 4 3 3 2" xfId="1718" xr:uid="{00000000-0005-0000-0000-000070000000}"/>
    <cellStyle name="Komma 4 4 3 3 2 2" xfId="3782" xr:uid="{00000000-0005-0000-0000-000070000000}"/>
    <cellStyle name="Komma 4 4 3 3 2 2 2" xfId="7910" xr:uid="{00000000-0005-0000-0000-000070000000}"/>
    <cellStyle name="Komma 4 4 3 3 2 3" xfId="5846" xr:uid="{00000000-0005-0000-0000-000070000000}"/>
    <cellStyle name="Komma 4 4 3 3 3" xfId="2750" xr:uid="{00000000-0005-0000-0000-000070000000}"/>
    <cellStyle name="Komma 4 4 3 3 3 2" xfId="6878" xr:uid="{00000000-0005-0000-0000-000070000000}"/>
    <cellStyle name="Komma 4 4 3 3 4" xfId="4814" xr:uid="{00000000-0005-0000-0000-000070000000}"/>
    <cellStyle name="Komma 4 4 3 4" xfId="1202" xr:uid="{00000000-0005-0000-0000-000070000000}"/>
    <cellStyle name="Komma 4 4 3 4 2" xfId="3266" xr:uid="{00000000-0005-0000-0000-000070000000}"/>
    <cellStyle name="Komma 4 4 3 4 2 2" xfId="7394" xr:uid="{00000000-0005-0000-0000-000070000000}"/>
    <cellStyle name="Komma 4 4 3 4 3" xfId="5330" xr:uid="{00000000-0005-0000-0000-000070000000}"/>
    <cellStyle name="Komma 4 4 3 5" xfId="2234" xr:uid="{00000000-0005-0000-0000-000070000000}"/>
    <cellStyle name="Komma 4 4 3 5 2" xfId="6362" xr:uid="{00000000-0005-0000-0000-000070000000}"/>
    <cellStyle name="Komma 4 4 3 6" xfId="4298" xr:uid="{00000000-0005-0000-0000-000070000000}"/>
    <cellStyle name="Komma 4 4 4" xfId="299" xr:uid="{00000000-0005-0000-0000-000070000000}"/>
    <cellStyle name="Komma 4 4 4 2" xfId="815" xr:uid="{00000000-0005-0000-0000-000070000000}"/>
    <cellStyle name="Komma 4 4 4 2 2" xfId="1847" xr:uid="{00000000-0005-0000-0000-000070000000}"/>
    <cellStyle name="Komma 4 4 4 2 2 2" xfId="3911" xr:uid="{00000000-0005-0000-0000-000070000000}"/>
    <cellStyle name="Komma 4 4 4 2 2 2 2" xfId="8039" xr:uid="{00000000-0005-0000-0000-000070000000}"/>
    <cellStyle name="Komma 4 4 4 2 2 3" xfId="5975" xr:uid="{00000000-0005-0000-0000-000070000000}"/>
    <cellStyle name="Komma 4 4 4 2 3" xfId="2879" xr:uid="{00000000-0005-0000-0000-000070000000}"/>
    <cellStyle name="Komma 4 4 4 2 3 2" xfId="7007" xr:uid="{00000000-0005-0000-0000-000070000000}"/>
    <cellStyle name="Komma 4 4 4 2 4" xfId="4943" xr:uid="{00000000-0005-0000-0000-000070000000}"/>
    <cellStyle name="Komma 4 4 4 3" xfId="1331" xr:uid="{00000000-0005-0000-0000-000070000000}"/>
    <cellStyle name="Komma 4 4 4 3 2" xfId="3395" xr:uid="{00000000-0005-0000-0000-000070000000}"/>
    <cellStyle name="Komma 4 4 4 3 2 2" xfId="7523" xr:uid="{00000000-0005-0000-0000-000070000000}"/>
    <cellStyle name="Komma 4 4 4 3 3" xfId="5459" xr:uid="{00000000-0005-0000-0000-000070000000}"/>
    <cellStyle name="Komma 4 4 4 4" xfId="2363" xr:uid="{00000000-0005-0000-0000-000070000000}"/>
    <cellStyle name="Komma 4 4 4 4 2" xfId="6491" xr:uid="{00000000-0005-0000-0000-000070000000}"/>
    <cellStyle name="Komma 4 4 4 5" xfId="4427" xr:uid="{00000000-0005-0000-0000-000070000000}"/>
    <cellStyle name="Komma 4 4 5" xfId="557" xr:uid="{00000000-0005-0000-0000-000070000000}"/>
    <cellStyle name="Komma 4 4 5 2" xfId="1589" xr:uid="{00000000-0005-0000-0000-000070000000}"/>
    <cellStyle name="Komma 4 4 5 2 2" xfId="3653" xr:uid="{00000000-0005-0000-0000-000070000000}"/>
    <cellStyle name="Komma 4 4 5 2 2 2" xfId="7781" xr:uid="{00000000-0005-0000-0000-000070000000}"/>
    <cellStyle name="Komma 4 4 5 2 3" xfId="5717" xr:uid="{00000000-0005-0000-0000-000070000000}"/>
    <cellStyle name="Komma 4 4 5 3" xfId="2621" xr:uid="{00000000-0005-0000-0000-000070000000}"/>
    <cellStyle name="Komma 4 4 5 3 2" xfId="6749" xr:uid="{00000000-0005-0000-0000-000070000000}"/>
    <cellStyle name="Komma 4 4 5 4" xfId="4685" xr:uid="{00000000-0005-0000-0000-000070000000}"/>
    <cellStyle name="Komma 4 4 6" xfId="1073" xr:uid="{00000000-0005-0000-0000-000070000000}"/>
    <cellStyle name="Komma 4 4 6 2" xfId="3137" xr:uid="{00000000-0005-0000-0000-000070000000}"/>
    <cellStyle name="Komma 4 4 6 2 2" xfId="7265" xr:uid="{00000000-0005-0000-0000-000070000000}"/>
    <cellStyle name="Komma 4 4 6 3" xfId="5201" xr:uid="{00000000-0005-0000-0000-000070000000}"/>
    <cellStyle name="Komma 4 4 7" xfId="2105" xr:uid="{00000000-0005-0000-0000-000070000000}"/>
    <cellStyle name="Komma 4 4 7 2" xfId="6233" xr:uid="{00000000-0005-0000-0000-000070000000}"/>
    <cellStyle name="Komma 4 4 8" xfId="4169" xr:uid="{00000000-0005-0000-0000-000070000000}"/>
    <cellStyle name="Komma 4 5" xfId="73" xr:uid="{00000000-0005-0000-0000-000072000000}"/>
    <cellStyle name="Komma 4 5 2" xfId="202" xr:uid="{00000000-0005-0000-0000-000072000000}"/>
    <cellStyle name="Komma 4 5 2 2" xfId="460" xr:uid="{00000000-0005-0000-0000-000072000000}"/>
    <cellStyle name="Komma 4 5 2 2 2" xfId="976" xr:uid="{00000000-0005-0000-0000-000072000000}"/>
    <cellStyle name="Komma 4 5 2 2 2 2" xfId="2008" xr:uid="{00000000-0005-0000-0000-000072000000}"/>
    <cellStyle name="Komma 4 5 2 2 2 2 2" xfId="4072" xr:uid="{00000000-0005-0000-0000-000072000000}"/>
    <cellStyle name="Komma 4 5 2 2 2 2 2 2" xfId="8200" xr:uid="{00000000-0005-0000-0000-000072000000}"/>
    <cellStyle name="Komma 4 5 2 2 2 2 3" xfId="6136" xr:uid="{00000000-0005-0000-0000-000072000000}"/>
    <cellStyle name="Komma 4 5 2 2 2 3" xfId="3040" xr:uid="{00000000-0005-0000-0000-000072000000}"/>
    <cellStyle name="Komma 4 5 2 2 2 3 2" xfId="7168" xr:uid="{00000000-0005-0000-0000-000072000000}"/>
    <cellStyle name="Komma 4 5 2 2 2 4" xfId="5104" xr:uid="{00000000-0005-0000-0000-000072000000}"/>
    <cellStyle name="Komma 4 5 2 2 3" xfId="1492" xr:uid="{00000000-0005-0000-0000-000072000000}"/>
    <cellStyle name="Komma 4 5 2 2 3 2" xfId="3556" xr:uid="{00000000-0005-0000-0000-000072000000}"/>
    <cellStyle name="Komma 4 5 2 2 3 2 2" xfId="7684" xr:uid="{00000000-0005-0000-0000-000072000000}"/>
    <cellStyle name="Komma 4 5 2 2 3 3" xfId="5620" xr:uid="{00000000-0005-0000-0000-000072000000}"/>
    <cellStyle name="Komma 4 5 2 2 4" xfId="2524" xr:uid="{00000000-0005-0000-0000-000072000000}"/>
    <cellStyle name="Komma 4 5 2 2 4 2" xfId="6652" xr:uid="{00000000-0005-0000-0000-000072000000}"/>
    <cellStyle name="Komma 4 5 2 2 5" xfId="4588" xr:uid="{00000000-0005-0000-0000-000072000000}"/>
    <cellStyle name="Komma 4 5 2 3" xfId="718" xr:uid="{00000000-0005-0000-0000-000072000000}"/>
    <cellStyle name="Komma 4 5 2 3 2" xfId="1750" xr:uid="{00000000-0005-0000-0000-000072000000}"/>
    <cellStyle name="Komma 4 5 2 3 2 2" xfId="3814" xr:uid="{00000000-0005-0000-0000-000072000000}"/>
    <cellStyle name="Komma 4 5 2 3 2 2 2" xfId="7942" xr:uid="{00000000-0005-0000-0000-000072000000}"/>
    <cellStyle name="Komma 4 5 2 3 2 3" xfId="5878" xr:uid="{00000000-0005-0000-0000-000072000000}"/>
    <cellStyle name="Komma 4 5 2 3 3" xfId="2782" xr:uid="{00000000-0005-0000-0000-000072000000}"/>
    <cellStyle name="Komma 4 5 2 3 3 2" xfId="6910" xr:uid="{00000000-0005-0000-0000-000072000000}"/>
    <cellStyle name="Komma 4 5 2 3 4" xfId="4846" xr:uid="{00000000-0005-0000-0000-000072000000}"/>
    <cellStyle name="Komma 4 5 2 4" xfId="1234" xr:uid="{00000000-0005-0000-0000-000072000000}"/>
    <cellStyle name="Komma 4 5 2 4 2" xfId="3298" xr:uid="{00000000-0005-0000-0000-000072000000}"/>
    <cellStyle name="Komma 4 5 2 4 2 2" xfId="7426" xr:uid="{00000000-0005-0000-0000-000072000000}"/>
    <cellStyle name="Komma 4 5 2 4 3" xfId="5362" xr:uid="{00000000-0005-0000-0000-000072000000}"/>
    <cellStyle name="Komma 4 5 2 5" xfId="2266" xr:uid="{00000000-0005-0000-0000-000072000000}"/>
    <cellStyle name="Komma 4 5 2 5 2" xfId="6394" xr:uid="{00000000-0005-0000-0000-000072000000}"/>
    <cellStyle name="Komma 4 5 2 6" xfId="4330" xr:uid="{00000000-0005-0000-0000-000072000000}"/>
    <cellStyle name="Komma 4 5 3" xfId="331" xr:uid="{00000000-0005-0000-0000-000072000000}"/>
    <cellStyle name="Komma 4 5 3 2" xfId="847" xr:uid="{00000000-0005-0000-0000-000072000000}"/>
    <cellStyle name="Komma 4 5 3 2 2" xfId="1879" xr:uid="{00000000-0005-0000-0000-000072000000}"/>
    <cellStyle name="Komma 4 5 3 2 2 2" xfId="3943" xr:uid="{00000000-0005-0000-0000-000072000000}"/>
    <cellStyle name="Komma 4 5 3 2 2 2 2" xfId="8071" xr:uid="{00000000-0005-0000-0000-000072000000}"/>
    <cellStyle name="Komma 4 5 3 2 2 3" xfId="6007" xr:uid="{00000000-0005-0000-0000-000072000000}"/>
    <cellStyle name="Komma 4 5 3 2 3" xfId="2911" xr:uid="{00000000-0005-0000-0000-000072000000}"/>
    <cellStyle name="Komma 4 5 3 2 3 2" xfId="7039" xr:uid="{00000000-0005-0000-0000-000072000000}"/>
    <cellStyle name="Komma 4 5 3 2 4" xfId="4975" xr:uid="{00000000-0005-0000-0000-000072000000}"/>
    <cellStyle name="Komma 4 5 3 3" xfId="1363" xr:uid="{00000000-0005-0000-0000-000072000000}"/>
    <cellStyle name="Komma 4 5 3 3 2" xfId="3427" xr:uid="{00000000-0005-0000-0000-000072000000}"/>
    <cellStyle name="Komma 4 5 3 3 2 2" xfId="7555" xr:uid="{00000000-0005-0000-0000-000072000000}"/>
    <cellStyle name="Komma 4 5 3 3 3" xfId="5491" xr:uid="{00000000-0005-0000-0000-000072000000}"/>
    <cellStyle name="Komma 4 5 3 4" xfId="2395" xr:uid="{00000000-0005-0000-0000-000072000000}"/>
    <cellStyle name="Komma 4 5 3 4 2" xfId="6523" xr:uid="{00000000-0005-0000-0000-000072000000}"/>
    <cellStyle name="Komma 4 5 3 5" xfId="4459" xr:uid="{00000000-0005-0000-0000-000072000000}"/>
    <cellStyle name="Komma 4 5 4" xfId="589" xr:uid="{00000000-0005-0000-0000-000072000000}"/>
    <cellStyle name="Komma 4 5 4 2" xfId="1621" xr:uid="{00000000-0005-0000-0000-000072000000}"/>
    <cellStyle name="Komma 4 5 4 2 2" xfId="3685" xr:uid="{00000000-0005-0000-0000-000072000000}"/>
    <cellStyle name="Komma 4 5 4 2 2 2" xfId="7813" xr:uid="{00000000-0005-0000-0000-000072000000}"/>
    <cellStyle name="Komma 4 5 4 2 3" xfId="5749" xr:uid="{00000000-0005-0000-0000-000072000000}"/>
    <cellStyle name="Komma 4 5 4 3" xfId="2653" xr:uid="{00000000-0005-0000-0000-000072000000}"/>
    <cellStyle name="Komma 4 5 4 3 2" xfId="6781" xr:uid="{00000000-0005-0000-0000-000072000000}"/>
    <cellStyle name="Komma 4 5 4 4" xfId="4717" xr:uid="{00000000-0005-0000-0000-000072000000}"/>
    <cellStyle name="Komma 4 5 5" xfId="1105" xr:uid="{00000000-0005-0000-0000-000072000000}"/>
    <cellStyle name="Komma 4 5 5 2" xfId="3169" xr:uid="{00000000-0005-0000-0000-000072000000}"/>
    <cellStyle name="Komma 4 5 5 2 2" xfId="7297" xr:uid="{00000000-0005-0000-0000-000072000000}"/>
    <cellStyle name="Komma 4 5 5 3" xfId="5233" xr:uid="{00000000-0005-0000-0000-000072000000}"/>
    <cellStyle name="Komma 4 5 6" xfId="2137" xr:uid="{00000000-0005-0000-0000-000072000000}"/>
    <cellStyle name="Komma 4 5 6 2" xfId="6265" xr:uid="{00000000-0005-0000-0000-000072000000}"/>
    <cellStyle name="Komma 4 5 7" xfId="4201" xr:uid="{00000000-0005-0000-0000-000072000000}"/>
    <cellStyle name="Komma 4 6" xfId="139" xr:uid="{00000000-0005-0000-0000-000063000000}"/>
    <cellStyle name="Komma 4 6 2" xfId="397" xr:uid="{00000000-0005-0000-0000-000063000000}"/>
    <cellStyle name="Komma 4 6 2 2" xfId="913" xr:uid="{00000000-0005-0000-0000-000063000000}"/>
    <cellStyle name="Komma 4 6 2 2 2" xfId="1945" xr:uid="{00000000-0005-0000-0000-000063000000}"/>
    <cellStyle name="Komma 4 6 2 2 2 2" xfId="4009" xr:uid="{00000000-0005-0000-0000-000063000000}"/>
    <cellStyle name="Komma 4 6 2 2 2 2 2" xfId="8137" xr:uid="{00000000-0005-0000-0000-000063000000}"/>
    <cellStyle name="Komma 4 6 2 2 2 3" xfId="6073" xr:uid="{00000000-0005-0000-0000-000063000000}"/>
    <cellStyle name="Komma 4 6 2 2 3" xfId="2977" xr:uid="{00000000-0005-0000-0000-000063000000}"/>
    <cellStyle name="Komma 4 6 2 2 3 2" xfId="7105" xr:uid="{00000000-0005-0000-0000-000063000000}"/>
    <cellStyle name="Komma 4 6 2 2 4" xfId="5041" xr:uid="{00000000-0005-0000-0000-000063000000}"/>
    <cellStyle name="Komma 4 6 2 3" xfId="1429" xr:uid="{00000000-0005-0000-0000-000063000000}"/>
    <cellStyle name="Komma 4 6 2 3 2" xfId="3493" xr:uid="{00000000-0005-0000-0000-000063000000}"/>
    <cellStyle name="Komma 4 6 2 3 2 2" xfId="7621" xr:uid="{00000000-0005-0000-0000-000063000000}"/>
    <cellStyle name="Komma 4 6 2 3 3" xfId="5557" xr:uid="{00000000-0005-0000-0000-000063000000}"/>
    <cellStyle name="Komma 4 6 2 4" xfId="2461" xr:uid="{00000000-0005-0000-0000-000063000000}"/>
    <cellStyle name="Komma 4 6 2 4 2" xfId="6589" xr:uid="{00000000-0005-0000-0000-000063000000}"/>
    <cellStyle name="Komma 4 6 2 5" xfId="4525" xr:uid="{00000000-0005-0000-0000-000063000000}"/>
    <cellStyle name="Komma 4 6 3" xfId="655" xr:uid="{00000000-0005-0000-0000-000063000000}"/>
    <cellStyle name="Komma 4 6 3 2" xfId="1687" xr:uid="{00000000-0005-0000-0000-000063000000}"/>
    <cellStyle name="Komma 4 6 3 2 2" xfId="3751" xr:uid="{00000000-0005-0000-0000-000063000000}"/>
    <cellStyle name="Komma 4 6 3 2 2 2" xfId="7879" xr:uid="{00000000-0005-0000-0000-000063000000}"/>
    <cellStyle name="Komma 4 6 3 2 3" xfId="5815" xr:uid="{00000000-0005-0000-0000-000063000000}"/>
    <cellStyle name="Komma 4 6 3 3" xfId="2719" xr:uid="{00000000-0005-0000-0000-000063000000}"/>
    <cellStyle name="Komma 4 6 3 3 2" xfId="6847" xr:uid="{00000000-0005-0000-0000-000063000000}"/>
    <cellStyle name="Komma 4 6 3 4" xfId="4783" xr:uid="{00000000-0005-0000-0000-000063000000}"/>
    <cellStyle name="Komma 4 6 4" xfId="1171" xr:uid="{00000000-0005-0000-0000-000063000000}"/>
    <cellStyle name="Komma 4 6 4 2" xfId="3235" xr:uid="{00000000-0005-0000-0000-000063000000}"/>
    <cellStyle name="Komma 4 6 4 2 2" xfId="7363" xr:uid="{00000000-0005-0000-0000-000063000000}"/>
    <cellStyle name="Komma 4 6 4 3" xfId="5299" xr:uid="{00000000-0005-0000-0000-000063000000}"/>
    <cellStyle name="Komma 4 6 5" xfId="2203" xr:uid="{00000000-0005-0000-0000-000063000000}"/>
    <cellStyle name="Komma 4 6 5 2" xfId="6331" xr:uid="{00000000-0005-0000-0000-000063000000}"/>
    <cellStyle name="Komma 4 6 6" xfId="4267" xr:uid="{00000000-0005-0000-0000-000063000000}"/>
    <cellStyle name="Komma 4 7" xfId="268" xr:uid="{00000000-0005-0000-0000-000063000000}"/>
    <cellStyle name="Komma 4 7 2" xfId="784" xr:uid="{00000000-0005-0000-0000-000063000000}"/>
    <cellStyle name="Komma 4 7 2 2" xfId="1816" xr:uid="{00000000-0005-0000-0000-000063000000}"/>
    <cellStyle name="Komma 4 7 2 2 2" xfId="3880" xr:uid="{00000000-0005-0000-0000-000063000000}"/>
    <cellStyle name="Komma 4 7 2 2 2 2" xfId="8008" xr:uid="{00000000-0005-0000-0000-000063000000}"/>
    <cellStyle name="Komma 4 7 2 2 3" xfId="5944" xr:uid="{00000000-0005-0000-0000-000063000000}"/>
    <cellStyle name="Komma 4 7 2 3" xfId="2848" xr:uid="{00000000-0005-0000-0000-000063000000}"/>
    <cellStyle name="Komma 4 7 2 3 2" xfId="6976" xr:uid="{00000000-0005-0000-0000-000063000000}"/>
    <cellStyle name="Komma 4 7 2 4" xfId="4912" xr:uid="{00000000-0005-0000-0000-000063000000}"/>
    <cellStyle name="Komma 4 7 3" xfId="1300" xr:uid="{00000000-0005-0000-0000-000063000000}"/>
    <cellStyle name="Komma 4 7 3 2" xfId="3364" xr:uid="{00000000-0005-0000-0000-000063000000}"/>
    <cellStyle name="Komma 4 7 3 2 2" xfId="7492" xr:uid="{00000000-0005-0000-0000-000063000000}"/>
    <cellStyle name="Komma 4 7 3 3" xfId="5428" xr:uid="{00000000-0005-0000-0000-000063000000}"/>
    <cellStyle name="Komma 4 7 4" xfId="2332" xr:uid="{00000000-0005-0000-0000-000063000000}"/>
    <cellStyle name="Komma 4 7 4 2" xfId="6460" xr:uid="{00000000-0005-0000-0000-000063000000}"/>
    <cellStyle name="Komma 4 7 5" xfId="4396" xr:uid="{00000000-0005-0000-0000-000063000000}"/>
    <cellStyle name="Komma 4 8" xfId="526" xr:uid="{00000000-0005-0000-0000-000063000000}"/>
    <cellStyle name="Komma 4 8 2" xfId="1558" xr:uid="{00000000-0005-0000-0000-000063000000}"/>
    <cellStyle name="Komma 4 8 2 2" xfId="3622" xr:uid="{00000000-0005-0000-0000-000063000000}"/>
    <cellStyle name="Komma 4 8 2 2 2" xfId="7750" xr:uid="{00000000-0005-0000-0000-000063000000}"/>
    <cellStyle name="Komma 4 8 2 3" xfId="5686" xr:uid="{00000000-0005-0000-0000-000063000000}"/>
    <cellStyle name="Komma 4 8 3" xfId="2590" xr:uid="{00000000-0005-0000-0000-000063000000}"/>
    <cellStyle name="Komma 4 8 3 2" xfId="6718" xr:uid="{00000000-0005-0000-0000-000063000000}"/>
    <cellStyle name="Komma 4 8 4" xfId="4654" xr:uid="{00000000-0005-0000-0000-000063000000}"/>
    <cellStyle name="Komma 4 9" xfId="1042" xr:uid="{00000000-0005-0000-0000-000063000000}"/>
    <cellStyle name="Komma 4 9 2" xfId="3106" xr:uid="{00000000-0005-0000-0000-000063000000}"/>
    <cellStyle name="Komma 4 9 2 2" xfId="7234" xr:uid="{00000000-0005-0000-0000-000063000000}"/>
    <cellStyle name="Komma 4 9 3" xfId="5170" xr:uid="{00000000-0005-0000-0000-000063000000}"/>
    <cellStyle name="Komma 5" xfId="11" xr:uid="{00000000-0005-0000-0000-000073000000}"/>
    <cellStyle name="Komma 5 10" xfId="4142" xr:uid="{00000000-0005-0000-0000-000073000000}"/>
    <cellStyle name="Komma 5 2" xfId="29" xr:uid="{00000000-0005-0000-0000-000074000000}"/>
    <cellStyle name="Komma 5 2 2" xfId="61" xr:uid="{00000000-0005-0000-0000-000075000000}"/>
    <cellStyle name="Komma 5 2 2 2" xfId="125" xr:uid="{00000000-0005-0000-0000-000076000000}"/>
    <cellStyle name="Komma 5 2 2 2 2" xfId="254" xr:uid="{00000000-0005-0000-0000-000076000000}"/>
    <cellStyle name="Komma 5 2 2 2 2 2" xfId="512" xr:uid="{00000000-0005-0000-0000-000076000000}"/>
    <cellStyle name="Komma 5 2 2 2 2 2 2" xfId="1028" xr:uid="{00000000-0005-0000-0000-000076000000}"/>
    <cellStyle name="Komma 5 2 2 2 2 2 2 2" xfId="2060" xr:uid="{00000000-0005-0000-0000-000076000000}"/>
    <cellStyle name="Komma 5 2 2 2 2 2 2 2 2" xfId="4124" xr:uid="{00000000-0005-0000-0000-000076000000}"/>
    <cellStyle name="Komma 5 2 2 2 2 2 2 2 2 2" xfId="8252" xr:uid="{00000000-0005-0000-0000-000076000000}"/>
    <cellStyle name="Komma 5 2 2 2 2 2 2 2 3" xfId="6188" xr:uid="{00000000-0005-0000-0000-000076000000}"/>
    <cellStyle name="Komma 5 2 2 2 2 2 2 3" xfId="3092" xr:uid="{00000000-0005-0000-0000-000076000000}"/>
    <cellStyle name="Komma 5 2 2 2 2 2 2 3 2" xfId="7220" xr:uid="{00000000-0005-0000-0000-000076000000}"/>
    <cellStyle name="Komma 5 2 2 2 2 2 2 4" xfId="5156" xr:uid="{00000000-0005-0000-0000-000076000000}"/>
    <cellStyle name="Komma 5 2 2 2 2 2 3" xfId="1544" xr:uid="{00000000-0005-0000-0000-000076000000}"/>
    <cellStyle name="Komma 5 2 2 2 2 2 3 2" xfId="3608" xr:uid="{00000000-0005-0000-0000-000076000000}"/>
    <cellStyle name="Komma 5 2 2 2 2 2 3 2 2" xfId="7736" xr:uid="{00000000-0005-0000-0000-000076000000}"/>
    <cellStyle name="Komma 5 2 2 2 2 2 3 3" xfId="5672" xr:uid="{00000000-0005-0000-0000-000076000000}"/>
    <cellStyle name="Komma 5 2 2 2 2 2 4" xfId="2576" xr:uid="{00000000-0005-0000-0000-000076000000}"/>
    <cellStyle name="Komma 5 2 2 2 2 2 4 2" xfId="6704" xr:uid="{00000000-0005-0000-0000-000076000000}"/>
    <cellStyle name="Komma 5 2 2 2 2 2 5" xfId="4640" xr:uid="{00000000-0005-0000-0000-000076000000}"/>
    <cellStyle name="Komma 5 2 2 2 2 3" xfId="770" xr:uid="{00000000-0005-0000-0000-000076000000}"/>
    <cellStyle name="Komma 5 2 2 2 2 3 2" xfId="1802" xr:uid="{00000000-0005-0000-0000-000076000000}"/>
    <cellStyle name="Komma 5 2 2 2 2 3 2 2" xfId="3866" xr:uid="{00000000-0005-0000-0000-000076000000}"/>
    <cellStyle name="Komma 5 2 2 2 2 3 2 2 2" xfId="7994" xr:uid="{00000000-0005-0000-0000-000076000000}"/>
    <cellStyle name="Komma 5 2 2 2 2 3 2 3" xfId="5930" xr:uid="{00000000-0005-0000-0000-000076000000}"/>
    <cellStyle name="Komma 5 2 2 2 2 3 3" xfId="2834" xr:uid="{00000000-0005-0000-0000-000076000000}"/>
    <cellStyle name="Komma 5 2 2 2 2 3 3 2" xfId="6962" xr:uid="{00000000-0005-0000-0000-000076000000}"/>
    <cellStyle name="Komma 5 2 2 2 2 3 4" xfId="4898" xr:uid="{00000000-0005-0000-0000-000076000000}"/>
    <cellStyle name="Komma 5 2 2 2 2 4" xfId="1286" xr:uid="{00000000-0005-0000-0000-000076000000}"/>
    <cellStyle name="Komma 5 2 2 2 2 4 2" xfId="3350" xr:uid="{00000000-0005-0000-0000-000076000000}"/>
    <cellStyle name="Komma 5 2 2 2 2 4 2 2" xfId="7478" xr:uid="{00000000-0005-0000-0000-000076000000}"/>
    <cellStyle name="Komma 5 2 2 2 2 4 3" xfId="5414" xr:uid="{00000000-0005-0000-0000-000076000000}"/>
    <cellStyle name="Komma 5 2 2 2 2 5" xfId="2318" xr:uid="{00000000-0005-0000-0000-000076000000}"/>
    <cellStyle name="Komma 5 2 2 2 2 5 2" xfId="6446" xr:uid="{00000000-0005-0000-0000-000076000000}"/>
    <cellStyle name="Komma 5 2 2 2 2 6" xfId="4382" xr:uid="{00000000-0005-0000-0000-000076000000}"/>
    <cellStyle name="Komma 5 2 2 2 3" xfId="383" xr:uid="{00000000-0005-0000-0000-000076000000}"/>
    <cellStyle name="Komma 5 2 2 2 3 2" xfId="899" xr:uid="{00000000-0005-0000-0000-000076000000}"/>
    <cellStyle name="Komma 5 2 2 2 3 2 2" xfId="1931" xr:uid="{00000000-0005-0000-0000-000076000000}"/>
    <cellStyle name="Komma 5 2 2 2 3 2 2 2" xfId="3995" xr:uid="{00000000-0005-0000-0000-000076000000}"/>
    <cellStyle name="Komma 5 2 2 2 3 2 2 2 2" xfId="8123" xr:uid="{00000000-0005-0000-0000-000076000000}"/>
    <cellStyle name="Komma 5 2 2 2 3 2 2 3" xfId="6059" xr:uid="{00000000-0005-0000-0000-000076000000}"/>
    <cellStyle name="Komma 5 2 2 2 3 2 3" xfId="2963" xr:uid="{00000000-0005-0000-0000-000076000000}"/>
    <cellStyle name="Komma 5 2 2 2 3 2 3 2" xfId="7091" xr:uid="{00000000-0005-0000-0000-000076000000}"/>
    <cellStyle name="Komma 5 2 2 2 3 2 4" xfId="5027" xr:uid="{00000000-0005-0000-0000-000076000000}"/>
    <cellStyle name="Komma 5 2 2 2 3 3" xfId="1415" xr:uid="{00000000-0005-0000-0000-000076000000}"/>
    <cellStyle name="Komma 5 2 2 2 3 3 2" xfId="3479" xr:uid="{00000000-0005-0000-0000-000076000000}"/>
    <cellStyle name="Komma 5 2 2 2 3 3 2 2" xfId="7607" xr:uid="{00000000-0005-0000-0000-000076000000}"/>
    <cellStyle name="Komma 5 2 2 2 3 3 3" xfId="5543" xr:uid="{00000000-0005-0000-0000-000076000000}"/>
    <cellStyle name="Komma 5 2 2 2 3 4" xfId="2447" xr:uid="{00000000-0005-0000-0000-000076000000}"/>
    <cellStyle name="Komma 5 2 2 2 3 4 2" xfId="6575" xr:uid="{00000000-0005-0000-0000-000076000000}"/>
    <cellStyle name="Komma 5 2 2 2 3 5" xfId="4511" xr:uid="{00000000-0005-0000-0000-000076000000}"/>
    <cellStyle name="Komma 5 2 2 2 4" xfId="641" xr:uid="{00000000-0005-0000-0000-000076000000}"/>
    <cellStyle name="Komma 5 2 2 2 4 2" xfId="1673" xr:uid="{00000000-0005-0000-0000-000076000000}"/>
    <cellStyle name="Komma 5 2 2 2 4 2 2" xfId="3737" xr:uid="{00000000-0005-0000-0000-000076000000}"/>
    <cellStyle name="Komma 5 2 2 2 4 2 2 2" xfId="7865" xr:uid="{00000000-0005-0000-0000-000076000000}"/>
    <cellStyle name="Komma 5 2 2 2 4 2 3" xfId="5801" xr:uid="{00000000-0005-0000-0000-000076000000}"/>
    <cellStyle name="Komma 5 2 2 2 4 3" xfId="2705" xr:uid="{00000000-0005-0000-0000-000076000000}"/>
    <cellStyle name="Komma 5 2 2 2 4 3 2" xfId="6833" xr:uid="{00000000-0005-0000-0000-000076000000}"/>
    <cellStyle name="Komma 5 2 2 2 4 4" xfId="4769" xr:uid="{00000000-0005-0000-0000-000076000000}"/>
    <cellStyle name="Komma 5 2 2 2 5" xfId="1157" xr:uid="{00000000-0005-0000-0000-000076000000}"/>
    <cellStyle name="Komma 5 2 2 2 5 2" xfId="3221" xr:uid="{00000000-0005-0000-0000-000076000000}"/>
    <cellStyle name="Komma 5 2 2 2 5 2 2" xfId="7349" xr:uid="{00000000-0005-0000-0000-000076000000}"/>
    <cellStyle name="Komma 5 2 2 2 5 3" xfId="5285" xr:uid="{00000000-0005-0000-0000-000076000000}"/>
    <cellStyle name="Komma 5 2 2 2 6" xfId="2189" xr:uid="{00000000-0005-0000-0000-000076000000}"/>
    <cellStyle name="Komma 5 2 2 2 6 2" xfId="6317" xr:uid="{00000000-0005-0000-0000-000076000000}"/>
    <cellStyle name="Komma 5 2 2 2 7" xfId="4253" xr:uid="{00000000-0005-0000-0000-000076000000}"/>
    <cellStyle name="Komma 5 2 2 3" xfId="190" xr:uid="{00000000-0005-0000-0000-000075000000}"/>
    <cellStyle name="Komma 5 2 2 3 2" xfId="448" xr:uid="{00000000-0005-0000-0000-000075000000}"/>
    <cellStyle name="Komma 5 2 2 3 2 2" xfId="964" xr:uid="{00000000-0005-0000-0000-000075000000}"/>
    <cellStyle name="Komma 5 2 2 3 2 2 2" xfId="1996" xr:uid="{00000000-0005-0000-0000-000075000000}"/>
    <cellStyle name="Komma 5 2 2 3 2 2 2 2" xfId="4060" xr:uid="{00000000-0005-0000-0000-000075000000}"/>
    <cellStyle name="Komma 5 2 2 3 2 2 2 2 2" xfId="8188" xr:uid="{00000000-0005-0000-0000-000075000000}"/>
    <cellStyle name="Komma 5 2 2 3 2 2 2 3" xfId="6124" xr:uid="{00000000-0005-0000-0000-000075000000}"/>
    <cellStyle name="Komma 5 2 2 3 2 2 3" xfId="3028" xr:uid="{00000000-0005-0000-0000-000075000000}"/>
    <cellStyle name="Komma 5 2 2 3 2 2 3 2" xfId="7156" xr:uid="{00000000-0005-0000-0000-000075000000}"/>
    <cellStyle name="Komma 5 2 2 3 2 2 4" xfId="5092" xr:uid="{00000000-0005-0000-0000-000075000000}"/>
    <cellStyle name="Komma 5 2 2 3 2 3" xfId="1480" xr:uid="{00000000-0005-0000-0000-000075000000}"/>
    <cellStyle name="Komma 5 2 2 3 2 3 2" xfId="3544" xr:uid="{00000000-0005-0000-0000-000075000000}"/>
    <cellStyle name="Komma 5 2 2 3 2 3 2 2" xfId="7672" xr:uid="{00000000-0005-0000-0000-000075000000}"/>
    <cellStyle name="Komma 5 2 2 3 2 3 3" xfId="5608" xr:uid="{00000000-0005-0000-0000-000075000000}"/>
    <cellStyle name="Komma 5 2 2 3 2 4" xfId="2512" xr:uid="{00000000-0005-0000-0000-000075000000}"/>
    <cellStyle name="Komma 5 2 2 3 2 4 2" xfId="6640" xr:uid="{00000000-0005-0000-0000-000075000000}"/>
    <cellStyle name="Komma 5 2 2 3 2 5" xfId="4576" xr:uid="{00000000-0005-0000-0000-000075000000}"/>
    <cellStyle name="Komma 5 2 2 3 3" xfId="706" xr:uid="{00000000-0005-0000-0000-000075000000}"/>
    <cellStyle name="Komma 5 2 2 3 3 2" xfId="1738" xr:uid="{00000000-0005-0000-0000-000075000000}"/>
    <cellStyle name="Komma 5 2 2 3 3 2 2" xfId="3802" xr:uid="{00000000-0005-0000-0000-000075000000}"/>
    <cellStyle name="Komma 5 2 2 3 3 2 2 2" xfId="7930" xr:uid="{00000000-0005-0000-0000-000075000000}"/>
    <cellStyle name="Komma 5 2 2 3 3 2 3" xfId="5866" xr:uid="{00000000-0005-0000-0000-000075000000}"/>
    <cellStyle name="Komma 5 2 2 3 3 3" xfId="2770" xr:uid="{00000000-0005-0000-0000-000075000000}"/>
    <cellStyle name="Komma 5 2 2 3 3 3 2" xfId="6898" xr:uid="{00000000-0005-0000-0000-000075000000}"/>
    <cellStyle name="Komma 5 2 2 3 3 4" xfId="4834" xr:uid="{00000000-0005-0000-0000-000075000000}"/>
    <cellStyle name="Komma 5 2 2 3 4" xfId="1222" xr:uid="{00000000-0005-0000-0000-000075000000}"/>
    <cellStyle name="Komma 5 2 2 3 4 2" xfId="3286" xr:uid="{00000000-0005-0000-0000-000075000000}"/>
    <cellStyle name="Komma 5 2 2 3 4 2 2" xfId="7414" xr:uid="{00000000-0005-0000-0000-000075000000}"/>
    <cellStyle name="Komma 5 2 2 3 4 3" xfId="5350" xr:uid="{00000000-0005-0000-0000-000075000000}"/>
    <cellStyle name="Komma 5 2 2 3 5" xfId="2254" xr:uid="{00000000-0005-0000-0000-000075000000}"/>
    <cellStyle name="Komma 5 2 2 3 5 2" xfId="6382" xr:uid="{00000000-0005-0000-0000-000075000000}"/>
    <cellStyle name="Komma 5 2 2 3 6" xfId="4318" xr:uid="{00000000-0005-0000-0000-000075000000}"/>
    <cellStyle name="Komma 5 2 2 4" xfId="319" xr:uid="{00000000-0005-0000-0000-000075000000}"/>
    <cellStyle name="Komma 5 2 2 4 2" xfId="835" xr:uid="{00000000-0005-0000-0000-000075000000}"/>
    <cellStyle name="Komma 5 2 2 4 2 2" xfId="1867" xr:uid="{00000000-0005-0000-0000-000075000000}"/>
    <cellStyle name="Komma 5 2 2 4 2 2 2" xfId="3931" xr:uid="{00000000-0005-0000-0000-000075000000}"/>
    <cellStyle name="Komma 5 2 2 4 2 2 2 2" xfId="8059" xr:uid="{00000000-0005-0000-0000-000075000000}"/>
    <cellStyle name="Komma 5 2 2 4 2 2 3" xfId="5995" xr:uid="{00000000-0005-0000-0000-000075000000}"/>
    <cellStyle name="Komma 5 2 2 4 2 3" xfId="2899" xr:uid="{00000000-0005-0000-0000-000075000000}"/>
    <cellStyle name="Komma 5 2 2 4 2 3 2" xfId="7027" xr:uid="{00000000-0005-0000-0000-000075000000}"/>
    <cellStyle name="Komma 5 2 2 4 2 4" xfId="4963" xr:uid="{00000000-0005-0000-0000-000075000000}"/>
    <cellStyle name="Komma 5 2 2 4 3" xfId="1351" xr:uid="{00000000-0005-0000-0000-000075000000}"/>
    <cellStyle name="Komma 5 2 2 4 3 2" xfId="3415" xr:uid="{00000000-0005-0000-0000-000075000000}"/>
    <cellStyle name="Komma 5 2 2 4 3 2 2" xfId="7543" xr:uid="{00000000-0005-0000-0000-000075000000}"/>
    <cellStyle name="Komma 5 2 2 4 3 3" xfId="5479" xr:uid="{00000000-0005-0000-0000-000075000000}"/>
    <cellStyle name="Komma 5 2 2 4 4" xfId="2383" xr:uid="{00000000-0005-0000-0000-000075000000}"/>
    <cellStyle name="Komma 5 2 2 4 4 2" xfId="6511" xr:uid="{00000000-0005-0000-0000-000075000000}"/>
    <cellStyle name="Komma 5 2 2 4 5" xfId="4447" xr:uid="{00000000-0005-0000-0000-000075000000}"/>
    <cellStyle name="Komma 5 2 2 5" xfId="577" xr:uid="{00000000-0005-0000-0000-000075000000}"/>
    <cellStyle name="Komma 5 2 2 5 2" xfId="1609" xr:uid="{00000000-0005-0000-0000-000075000000}"/>
    <cellStyle name="Komma 5 2 2 5 2 2" xfId="3673" xr:uid="{00000000-0005-0000-0000-000075000000}"/>
    <cellStyle name="Komma 5 2 2 5 2 2 2" xfId="7801" xr:uid="{00000000-0005-0000-0000-000075000000}"/>
    <cellStyle name="Komma 5 2 2 5 2 3" xfId="5737" xr:uid="{00000000-0005-0000-0000-000075000000}"/>
    <cellStyle name="Komma 5 2 2 5 3" xfId="2641" xr:uid="{00000000-0005-0000-0000-000075000000}"/>
    <cellStyle name="Komma 5 2 2 5 3 2" xfId="6769" xr:uid="{00000000-0005-0000-0000-000075000000}"/>
    <cellStyle name="Komma 5 2 2 5 4" xfId="4705" xr:uid="{00000000-0005-0000-0000-000075000000}"/>
    <cellStyle name="Komma 5 2 2 6" xfId="1093" xr:uid="{00000000-0005-0000-0000-000075000000}"/>
    <cellStyle name="Komma 5 2 2 6 2" xfId="3157" xr:uid="{00000000-0005-0000-0000-000075000000}"/>
    <cellStyle name="Komma 5 2 2 6 2 2" xfId="7285" xr:uid="{00000000-0005-0000-0000-000075000000}"/>
    <cellStyle name="Komma 5 2 2 6 3" xfId="5221" xr:uid="{00000000-0005-0000-0000-000075000000}"/>
    <cellStyle name="Komma 5 2 2 7" xfId="2125" xr:uid="{00000000-0005-0000-0000-000075000000}"/>
    <cellStyle name="Komma 5 2 2 7 2" xfId="6253" xr:uid="{00000000-0005-0000-0000-000075000000}"/>
    <cellStyle name="Komma 5 2 2 8" xfId="4189" xr:uid="{00000000-0005-0000-0000-000075000000}"/>
    <cellStyle name="Komma 5 2 3" xfId="93" xr:uid="{00000000-0005-0000-0000-000077000000}"/>
    <cellStyle name="Komma 5 2 3 2" xfId="222" xr:uid="{00000000-0005-0000-0000-000077000000}"/>
    <cellStyle name="Komma 5 2 3 2 2" xfId="480" xr:uid="{00000000-0005-0000-0000-000077000000}"/>
    <cellStyle name="Komma 5 2 3 2 2 2" xfId="996" xr:uid="{00000000-0005-0000-0000-000077000000}"/>
    <cellStyle name="Komma 5 2 3 2 2 2 2" xfId="2028" xr:uid="{00000000-0005-0000-0000-000077000000}"/>
    <cellStyle name="Komma 5 2 3 2 2 2 2 2" xfId="4092" xr:uid="{00000000-0005-0000-0000-000077000000}"/>
    <cellStyle name="Komma 5 2 3 2 2 2 2 2 2" xfId="8220" xr:uid="{00000000-0005-0000-0000-000077000000}"/>
    <cellStyle name="Komma 5 2 3 2 2 2 2 3" xfId="6156" xr:uid="{00000000-0005-0000-0000-000077000000}"/>
    <cellStyle name="Komma 5 2 3 2 2 2 3" xfId="3060" xr:uid="{00000000-0005-0000-0000-000077000000}"/>
    <cellStyle name="Komma 5 2 3 2 2 2 3 2" xfId="7188" xr:uid="{00000000-0005-0000-0000-000077000000}"/>
    <cellStyle name="Komma 5 2 3 2 2 2 4" xfId="5124" xr:uid="{00000000-0005-0000-0000-000077000000}"/>
    <cellStyle name="Komma 5 2 3 2 2 3" xfId="1512" xr:uid="{00000000-0005-0000-0000-000077000000}"/>
    <cellStyle name="Komma 5 2 3 2 2 3 2" xfId="3576" xr:uid="{00000000-0005-0000-0000-000077000000}"/>
    <cellStyle name="Komma 5 2 3 2 2 3 2 2" xfId="7704" xr:uid="{00000000-0005-0000-0000-000077000000}"/>
    <cellStyle name="Komma 5 2 3 2 2 3 3" xfId="5640" xr:uid="{00000000-0005-0000-0000-000077000000}"/>
    <cellStyle name="Komma 5 2 3 2 2 4" xfId="2544" xr:uid="{00000000-0005-0000-0000-000077000000}"/>
    <cellStyle name="Komma 5 2 3 2 2 4 2" xfId="6672" xr:uid="{00000000-0005-0000-0000-000077000000}"/>
    <cellStyle name="Komma 5 2 3 2 2 5" xfId="4608" xr:uid="{00000000-0005-0000-0000-000077000000}"/>
    <cellStyle name="Komma 5 2 3 2 3" xfId="738" xr:uid="{00000000-0005-0000-0000-000077000000}"/>
    <cellStyle name="Komma 5 2 3 2 3 2" xfId="1770" xr:uid="{00000000-0005-0000-0000-000077000000}"/>
    <cellStyle name="Komma 5 2 3 2 3 2 2" xfId="3834" xr:uid="{00000000-0005-0000-0000-000077000000}"/>
    <cellStyle name="Komma 5 2 3 2 3 2 2 2" xfId="7962" xr:uid="{00000000-0005-0000-0000-000077000000}"/>
    <cellStyle name="Komma 5 2 3 2 3 2 3" xfId="5898" xr:uid="{00000000-0005-0000-0000-000077000000}"/>
    <cellStyle name="Komma 5 2 3 2 3 3" xfId="2802" xr:uid="{00000000-0005-0000-0000-000077000000}"/>
    <cellStyle name="Komma 5 2 3 2 3 3 2" xfId="6930" xr:uid="{00000000-0005-0000-0000-000077000000}"/>
    <cellStyle name="Komma 5 2 3 2 3 4" xfId="4866" xr:uid="{00000000-0005-0000-0000-000077000000}"/>
    <cellStyle name="Komma 5 2 3 2 4" xfId="1254" xr:uid="{00000000-0005-0000-0000-000077000000}"/>
    <cellStyle name="Komma 5 2 3 2 4 2" xfId="3318" xr:uid="{00000000-0005-0000-0000-000077000000}"/>
    <cellStyle name="Komma 5 2 3 2 4 2 2" xfId="7446" xr:uid="{00000000-0005-0000-0000-000077000000}"/>
    <cellStyle name="Komma 5 2 3 2 4 3" xfId="5382" xr:uid="{00000000-0005-0000-0000-000077000000}"/>
    <cellStyle name="Komma 5 2 3 2 5" xfId="2286" xr:uid="{00000000-0005-0000-0000-000077000000}"/>
    <cellStyle name="Komma 5 2 3 2 5 2" xfId="6414" xr:uid="{00000000-0005-0000-0000-000077000000}"/>
    <cellStyle name="Komma 5 2 3 2 6" xfId="4350" xr:uid="{00000000-0005-0000-0000-000077000000}"/>
    <cellStyle name="Komma 5 2 3 3" xfId="351" xr:uid="{00000000-0005-0000-0000-000077000000}"/>
    <cellStyle name="Komma 5 2 3 3 2" xfId="867" xr:uid="{00000000-0005-0000-0000-000077000000}"/>
    <cellStyle name="Komma 5 2 3 3 2 2" xfId="1899" xr:uid="{00000000-0005-0000-0000-000077000000}"/>
    <cellStyle name="Komma 5 2 3 3 2 2 2" xfId="3963" xr:uid="{00000000-0005-0000-0000-000077000000}"/>
    <cellStyle name="Komma 5 2 3 3 2 2 2 2" xfId="8091" xr:uid="{00000000-0005-0000-0000-000077000000}"/>
    <cellStyle name="Komma 5 2 3 3 2 2 3" xfId="6027" xr:uid="{00000000-0005-0000-0000-000077000000}"/>
    <cellStyle name="Komma 5 2 3 3 2 3" xfId="2931" xr:uid="{00000000-0005-0000-0000-000077000000}"/>
    <cellStyle name="Komma 5 2 3 3 2 3 2" xfId="7059" xr:uid="{00000000-0005-0000-0000-000077000000}"/>
    <cellStyle name="Komma 5 2 3 3 2 4" xfId="4995" xr:uid="{00000000-0005-0000-0000-000077000000}"/>
    <cellStyle name="Komma 5 2 3 3 3" xfId="1383" xr:uid="{00000000-0005-0000-0000-000077000000}"/>
    <cellStyle name="Komma 5 2 3 3 3 2" xfId="3447" xr:uid="{00000000-0005-0000-0000-000077000000}"/>
    <cellStyle name="Komma 5 2 3 3 3 2 2" xfId="7575" xr:uid="{00000000-0005-0000-0000-000077000000}"/>
    <cellStyle name="Komma 5 2 3 3 3 3" xfId="5511" xr:uid="{00000000-0005-0000-0000-000077000000}"/>
    <cellStyle name="Komma 5 2 3 3 4" xfId="2415" xr:uid="{00000000-0005-0000-0000-000077000000}"/>
    <cellStyle name="Komma 5 2 3 3 4 2" xfId="6543" xr:uid="{00000000-0005-0000-0000-000077000000}"/>
    <cellStyle name="Komma 5 2 3 3 5" xfId="4479" xr:uid="{00000000-0005-0000-0000-000077000000}"/>
    <cellStyle name="Komma 5 2 3 4" xfId="609" xr:uid="{00000000-0005-0000-0000-000077000000}"/>
    <cellStyle name="Komma 5 2 3 4 2" xfId="1641" xr:uid="{00000000-0005-0000-0000-000077000000}"/>
    <cellStyle name="Komma 5 2 3 4 2 2" xfId="3705" xr:uid="{00000000-0005-0000-0000-000077000000}"/>
    <cellStyle name="Komma 5 2 3 4 2 2 2" xfId="7833" xr:uid="{00000000-0005-0000-0000-000077000000}"/>
    <cellStyle name="Komma 5 2 3 4 2 3" xfId="5769" xr:uid="{00000000-0005-0000-0000-000077000000}"/>
    <cellStyle name="Komma 5 2 3 4 3" xfId="2673" xr:uid="{00000000-0005-0000-0000-000077000000}"/>
    <cellStyle name="Komma 5 2 3 4 3 2" xfId="6801" xr:uid="{00000000-0005-0000-0000-000077000000}"/>
    <cellStyle name="Komma 5 2 3 4 4" xfId="4737" xr:uid="{00000000-0005-0000-0000-000077000000}"/>
    <cellStyle name="Komma 5 2 3 5" xfId="1125" xr:uid="{00000000-0005-0000-0000-000077000000}"/>
    <cellStyle name="Komma 5 2 3 5 2" xfId="3189" xr:uid="{00000000-0005-0000-0000-000077000000}"/>
    <cellStyle name="Komma 5 2 3 5 2 2" xfId="7317" xr:uid="{00000000-0005-0000-0000-000077000000}"/>
    <cellStyle name="Komma 5 2 3 5 3" xfId="5253" xr:uid="{00000000-0005-0000-0000-000077000000}"/>
    <cellStyle name="Komma 5 2 3 6" xfId="2157" xr:uid="{00000000-0005-0000-0000-000077000000}"/>
    <cellStyle name="Komma 5 2 3 6 2" xfId="6285" xr:uid="{00000000-0005-0000-0000-000077000000}"/>
    <cellStyle name="Komma 5 2 3 7" xfId="4221" xr:uid="{00000000-0005-0000-0000-000077000000}"/>
    <cellStyle name="Komma 5 2 4" xfId="158" xr:uid="{00000000-0005-0000-0000-000074000000}"/>
    <cellStyle name="Komma 5 2 4 2" xfId="416" xr:uid="{00000000-0005-0000-0000-000074000000}"/>
    <cellStyle name="Komma 5 2 4 2 2" xfId="932" xr:uid="{00000000-0005-0000-0000-000074000000}"/>
    <cellStyle name="Komma 5 2 4 2 2 2" xfId="1964" xr:uid="{00000000-0005-0000-0000-000074000000}"/>
    <cellStyle name="Komma 5 2 4 2 2 2 2" xfId="4028" xr:uid="{00000000-0005-0000-0000-000074000000}"/>
    <cellStyle name="Komma 5 2 4 2 2 2 2 2" xfId="8156" xr:uid="{00000000-0005-0000-0000-000074000000}"/>
    <cellStyle name="Komma 5 2 4 2 2 2 3" xfId="6092" xr:uid="{00000000-0005-0000-0000-000074000000}"/>
    <cellStyle name="Komma 5 2 4 2 2 3" xfId="2996" xr:uid="{00000000-0005-0000-0000-000074000000}"/>
    <cellStyle name="Komma 5 2 4 2 2 3 2" xfId="7124" xr:uid="{00000000-0005-0000-0000-000074000000}"/>
    <cellStyle name="Komma 5 2 4 2 2 4" xfId="5060" xr:uid="{00000000-0005-0000-0000-000074000000}"/>
    <cellStyle name="Komma 5 2 4 2 3" xfId="1448" xr:uid="{00000000-0005-0000-0000-000074000000}"/>
    <cellStyle name="Komma 5 2 4 2 3 2" xfId="3512" xr:uid="{00000000-0005-0000-0000-000074000000}"/>
    <cellStyle name="Komma 5 2 4 2 3 2 2" xfId="7640" xr:uid="{00000000-0005-0000-0000-000074000000}"/>
    <cellStyle name="Komma 5 2 4 2 3 3" xfId="5576" xr:uid="{00000000-0005-0000-0000-000074000000}"/>
    <cellStyle name="Komma 5 2 4 2 4" xfId="2480" xr:uid="{00000000-0005-0000-0000-000074000000}"/>
    <cellStyle name="Komma 5 2 4 2 4 2" xfId="6608" xr:uid="{00000000-0005-0000-0000-000074000000}"/>
    <cellStyle name="Komma 5 2 4 2 5" xfId="4544" xr:uid="{00000000-0005-0000-0000-000074000000}"/>
    <cellStyle name="Komma 5 2 4 3" xfId="674" xr:uid="{00000000-0005-0000-0000-000074000000}"/>
    <cellStyle name="Komma 5 2 4 3 2" xfId="1706" xr:uid="{00000000-0005-0000-0000-000074000000}"/>
    <cellStyle name="Komma 5 2 4 3 2 2" xfId="3770" xr:uid="{00000000-0005-0000-0000-000074000000}"/>
    <cellStyle name="Komma 5 2 4 3 2 2 2" xfId="7898" xr:uid="{00000000-0005-0000-0000-000074000000}"/>
    <cellStyle name="Komma 5 2 4 3 2 3" xfId="5834" xr:uid="{00000000-0005-0000-0000-000074000000}"/>
    <cellStyle name="Komma 5 2 4 3 3" xfId="2738" xr:uid="{00000000-0005-0000-0000-000074000000}"/>
    <cellStyle name="Komma 5 2 4 3 3 2" xfId="6866" xr:uid="{00000000-0005-0000-0000-000074000000}"/>
    <cellStyle name="Komma 5 2 4 3 4" xfId="4802" xr:uid="{00000000-0005-0000-0000-000074000000}"/>
    <cellStyle name="Komma 5 2 4 4" xfId="1190" xr:uid="{00000000-0005-0000-0000-000074000000}"/>
    <cellStyle name="Komma 5 2 4 4 2" xfId="3254" xr:uid="{00000000-0005-0000-0000-000074000000}"/>
    <cellStyle name="Komma 5 2 4 4 2 2" xfId="7382" xr:uid="{00000000-0005-0000-0000-000074000000}"/>
    <cellStyle name="Komma 5 2 4 4 3" xfId="5318" xr:uid="{00000000-0005-0000-0000-000074000000}"/>
    <cellStyle name="Komma 5 2 4 5" xfId="2222" xr:uid="{00000000-0005-0000-0000-000074000000}"/>
    <cellStyle name="Komma 5 2 4 5 2" xfId="6350" xr:uid="{00000000-0005-0000-0000-000074000000}"/>
    <cellStyle name="Komma 5 2 4 6" xfId="4286" xr:uid="{00000000-0005-0000-0000-000074000000}"/>
    <cellStyle name="Komma 5 2 5" xfId="287" xr:uid="{00000000-0005-0000-0000-000074000000}"/>
    <cellStyle name="Komma 5 2 5 2" xfId="803" xr:uid="{00000000-0005-0000-0000-000074000000}"/>
    <cellStyle name="Komma 5 2 5 2 2" xfId="1835" xr:uid="{00000000-0005-0000-0000-000074000000}"/>
    <cellStyle name="Komma 5 2 5 2 2 2" xfId="3899" xr:uid="{00000000-0005-0000-0000-000074000000}"/>
    <cellStyle name="Komma 5 2 5 2 2 2 2" xfId="8027" xr:uid="{00000000-0005-0000-0000-000074000000}"/>
    <cellStyle name="Komma 5 2 5 2 2 3" xfId="5963" xr:uid="{00000000-0005-0000-0000-000074000000}"/>
    <cellStyle name="Komma 5 2 5 2 3" xfId="2867" xr:uid="{00000000-0005-0000-0000-000074000000}"/>
    <cellStyle name="Komma 5 2 5 2 3 2" xfId="6995" xr:uid="{00000000-0005-0000-0000-000074000000}"/>
    <cellStyle name="Komma 5 2 5 2 4" xfId="4931" xr:uid="{00000000-0005-0000-0000-000074000000}"/>
    <cellStyle name="Komma 5 2 5 3" xfId="1319" xr:uid="{00000000-0005-0000-0000-000074000000}"/>
    <cellStyle name="Komma 5 2 5 3 2" xfId="3383" xr:uid="{00000000-0005-0000-0000-000074000000}"/>
    <cellStyle name="Komma 5 2 5 3 2 2" xfId="7511" xr:uid="{00000000-0005-0000-0000-000074000000}"/>
    <cellStyle name="Komma 5 2 5 3 3" xfId="5447" xr:uid="{00000000-0005-0000-0000-000074000000}"/>
    <cellStyle name="Komma 5 2 5 4" xfId="2351" xr:uid="{00000000-0005-0000-0000-000074000000}"/>
    <cellStyle name="Komma 5 2 5 4 2" xfId="6479" xr:uid="{00000000-0005-0000-0000-000074000000}"/>
    <cellStyle name="Komma 5 2 5 5" xfId="4415" xr:uid="{00000000-0005-0000-0000-000074000000}"/>
    <cellStyle name="Komma 5 2 6" xfId="545" xr:uid="{00000000-0005-0000-0000-000074000000}"/>
    <cellStyle name="Komma 5 2 6 2" xfId="1577" xr:uid="{00000000-0005-0000-0000-000074000000}"/>
    <cellStyle name="Komma 5 2 6 2 2" xfId="3641" xr:uid="{00000000-0005-0000-0000-000074000000}"/>
    <cellStyle name="Komma 5 2 6 2 2 2" xfId="7769" xr:uid="{00000000-0005-0000-0000-000074000000}"/>
    <cellStyle name="Komma 5 2 6 2 3" xfId="5705" xr:uid="{00000000-0005-0000-0000-000074000000}"/>
    <cellStyle name="Komma 5 2 6 3" xfId="2609" xr:uid="{00000000-0005-0000-0000-000074000000}"/>
    <cellStyle name="Komma 5 2 6 3 2" xfId="6737" xr:uid="{00000000-0005-0000-0000-000074000000}"/>
    <cellStyle name="Komma 5 2 6 4" xfId="4673" xr:uid="{00000000-0005-0000-0000-000074000000}"/>
    <cellStyle name="Komma 5 2 7" xfId="1061" xr:uid="{00000000-0005-0000-0000-000074000000}"/>
    <cellStyle name="Komma 5 2 7 2" xfId="3125" xr:uid="{00000000-0005-0000-0000-000074000000}"/>
    <cellStyle name="Komma 5 2 7 2 2" xfId="7253" xr:uid="{00000000-0005-0000-0000-000074000000}"/>
    <cellStyle name="Komma 5 2 7 3" xfId="5189" xr:uid="{00000000-0005-0000-0000-000074000000}"/>
    <cellStyle name="Komma 5 2 8" xfId="2093" xr:uid="{00000000-0005-0000-0000-000074000000}"/>
    <cellStyle name="Komma 5 2 8 2" xfId="6221" xr:uid="{00000000-0005-0000-0000-000074000000}"/>
    <cellStyle name="Komma 5 2 9" xfId="4157" xr:uid="{00000000-0005-0000-0000-000074000000}"/>
    <cellStyle name="Komma 5 3" xfId="45" xr:uid="{00000000-0005-0000-0000-000078000000}"/>
    <cellStyle name="Komma 5 3 2" xfId="109" xr:uid="{00000000-0005-0000-0000-000079000000}"/>
    <cellStyle name="Komma 5 3 2 2" xfId="238" xr:uid="{00000000-0005-0000-0000-000079000000}"/>
    <cellStyle name="Komma 5 3 2 2 2" xfId="496" xr:uid="{00000000-0005-0000-0000-000079000000}"/>
    <cellStyle name="Komma 5 3 2 2 2 2" xfId="1012" xr:uid="{00000000-0005-0000-0000-000079000000}"/>
    <cellStyle name="Komma 5 3 2 2 2 2 2" xfId="2044" xr:uid="{00000000-0005-0000-0000-000079000000}"/>
    <cellStyle name="Komma 5 3 2 2 2 2 2 2" xfId="4108" xr:uid="{00000000-0005-0000-0000-000079000000}"/>
    <cellStyle name="Komma 5 3 2 2 2 2 2 2 2" xfId="8236" xr:uid="{00000000-0005-0000-0000-000079000000}"/>
    <cellStyle name="Komma 5 3 2 2 2 2 2 3" xfId="6172" xr:uid="{00000000-0005-0000-0000-000079000000}"/>
    <cellStyle name="Komma 5 3 2 2 2 2 3" xfId="3076" xr:uid="{00000000-0005-0000-0000-000079000000}"/>
    <cellStyle name="Komma 5 3 2 2 2 2 3 2" xfId="7204" xr:uid="{00000000-0005-0000-0000-000079000000}"/>
    <cellStyle name="Komma 5 3 2 2 2 2 4" xfId="5140" xr:uid="{00000000-0005-0000-0000-000079000000}"/>
    <cellStyle name="Komma 5 3 2 2 2 3" xfId="1528" xr:uid="{00000000-0005-0000-0000-000079000000}"/>
    <cellStyle name="Komma 5 3 2 2 2 3 2" xfId="3592" xr:uid="{00000000-0005-0000-0000-000079000000}"/>
    <cellStyle name="Komma 5 3 2 2 2 3 2 2" xfId="7720" xr:uid="{00000000-0005-0000-0000-000079000000}"/>
    <cellStyle name="Komma 5 3 2 2 2 3 3" xfId="5656" xr:uid="{00000000-0005-0000-0000-000079000000}"/>
    <cellStyle name="Komma 5 3 2 2 2 4" xfId="2560" xr:uid="{00000000-0005-0000-0000-000079000000}"/>
    <cellStyle name="Komma 5 3 2 2 2 4 2" xfId="6688" xr:uid="{00000000-0005-0000-0000-000079000000}"/>
    <cellStyle name="Komma 5 3 2 2 2 5" xfId="4624" xr:uid="{00000000-0005-0000-0000-000079000000}"/>
    <cellStyle name="Komma 5 3 2 2 3" xfId="754" xr:uid="{00000000-0005-0000-0000-000079000000}"/>
    <cellStyle name="Komma 5 3 2 2 3 2" xfId="1786" xr:uid="{00000000-0005-0000-0000-000079000000}"/>
    <cellStyle name="Komma 5 3 2 2 3 2 2" xfId="3850" xr:uid="{00000000-0005-0000-0000-000079000000}"/>
    <cellStyle name="Komma 5 3 2 2 3 2 2 2" xfId="7978" xr:uid="{00000000-0005-0000-0000-000079000000}"/>
    <cellStyle name="Komma 5 3 2 2 3 2 3" xfId="5914" xr:uid="{00000000-0005-0000-0000-000079000000}"/>
    <cellStyle name="Komma 5 3 2 2 3 3" xfId="2818" xr:uid="{00000000-0005-0000-0000-000079000000}"/>
    <cellStyle name="Komma 5 3 2 2 3 3 2" xfId="6946" xr:uid="{00000000-0005-0000-0000-000079000000}"/>
    <cellStyle name="Komma 5 3 2 2 3 4" xfId="4882" xr:uid="{00000000-0005-0000-0000-000079000000}"/>
    <cellStyle name="Komma 5 3 2 2 4" xfId="1270" xr:uid="{00000000-0005-0000-0000-000079000000}"/>
    <cellStyle name="Komma 5 3 2 2 4 2" xfId="3334" xr:uid="{00000000-0005-0000-0000-000079000000}"/>
    <cellStyle name="Komma 5 3 2 2 4 2 2" xfId="7462" xr:uid="{00000000-0005-0000-0000-000079000000}"/>
    <cellStyle name="Komma 5 3 2 2 4 3" xfId="5398" xr:uid="{00000000-0005-0000-0000-000079000000}"/>
    <cellStyle name="Komma 5 3 2 2 5" xfId="2302" xr:uid="{00000000-0005-0000-0000-000079000000}"/>
    <cellStyle name="Komma 5 3 2 2 5 2" xfId="6430" xr:uid="{00000000-0005-0000-0000-000079000000}"/>
    <cellStyle name="Komma 5 3 2 2 6" xfId="4366" xr:uid="{00000000-0005-0000-0000-000079000000}"/>
    <cellStyle name="Komma 5 3 2 3" xfId="367" xr:uid="{00000000-0005-0000-0000-000079000000}"/>
    <cellStyle name="Komma 5 3 2 3 2" xfId="883" xr:uid="{00000000-0005-0000-0000-000079000000}"/>
    <cellStyle name="Komma 5 3 2 3 2 2" xfId="1915" xr:uid="{00000000-0005-0000-0000-000079000000}"/>
    <cellStyle name="Komma 5 3 2 3 2 2 2" xfId="3979" xr:uid="{00000000-0005-0000-0000-000079000000}"/>
    <cellStyle name="Komma 5 3 2 3 2 2 2 2" xfId="8107" xr:uid="{00000000-0005-0000-0000-000079000000}"/>
    <cellStyle name="Komma 5 3 2 3 2 2 3" xfId="6043" xr:uid="{00000000-0005-0000-0000-000079000000}"/>
    <cellStyle name="Komma 5 3 2 3 2 3" xfId="2947" xr:uid="{00000000-0005-0000-0000-000079000000}"/>
    <cellStyle name="Komma 5 3 2 3 2 3 2" xfId="7075" xr:uid="{00000000-0005-0000-0000-000079000000}"/>
    <cellStyle name="Komma 5 3 2 3 2 4" xfId="5011" xr:uid="{00000000-0005-0000-0000-000079000000}"/>
    <cellStyle name="Komma 5 3 2 3 3" xfId="1399" xr:uid="{00000000-0005-0000-0000-000079000000}"/>
    <cellStyle name="Komma 5 3 2 3 3 2" xfId="3463" xr:uid="{00000000-0005-0000-0000-000079000000}"/>
    <cellStyle name="Komma 5 3 2 3 3 2 2" xfId="7591" xr:uid="{00000000-0005-0000-0000-000079000000}"/>
    <cellStyle name="Komma 5 3 2 3 3 3" xfId="5527" xr:uid="{00000000-0005-0000-0000-000079000000}"/>
    <cellStyle name="Komma 5 3 2 3 4" xfId="2431" xr:uid="{00000000-0005-0000-0000-000079000000}"/>
    <cellStyle name="Komma 5 3 2 3 4 2" xfId="6559" xr:uid="{00000000-0005-0000-0000-000079000000}"/>
    <cellStyle name="Komma 5 3 2 3 5" xfId="4495" xr:uid="{00000000-0005-0000-0000-000079000000}"/>
    <cellStyle name="Komma 5 3 2 4" xfId="625" xr:uid="{00000000-0005-0000-0000-000079000000}"/>
    <cellStyle name="Komma 5 3 2 4 2" xfId="1657" xr:uid="{00000000-0005-0000-0000-000079000000}"/>
    <cellStyle name="Komma 5 3 2 4 2 2" xfId="3721" xr:uid="{00000000-0005-0000-0000-000079000000}"/>
    <cellStyle name="Komma 5 3 2 4 2 2 2" xfId="7849" xr:uid="{00000000-0005-0000-0000-000079000000}"/>
    <cellStyle name="Komma 5 3 2 4 2 3" xfId="5785" xr:uid="{00000000-0005-0000-0000-000079000000}"/>
    <cellStyle name="Komma 5 3 2 4 3" xfId="2689" xr:uid="{00000000-0005-0000-0000-000079000000}"/>
    <cellStyle name="Komma 5 3 2 4 3 2" xfId="6817" xr:uid="{00000000-0005-0000-0000-000079000000}"/>
    <cellStyle name="Komma 5 3 2 4 4" xfId="4753" xr:uid="{00000000-0005-0000-0000-000079000000}"/>
    <cellStyle name="Komma 5 3 2 5" xfId="1141" xr:uid="{00000000-0005-0000-0000-000079000000}"/>
    <cellStyle name="Komma 5 3 2 5 2" xfId="3205" xr:uid="{00000000-0005-0000-0000-000079000000}"/>
    <cellStyle name="Komma 5 3 2 5 2 2" xfId="7333" xr:uid="{00000000-0005-0000-0000-000079000000}"/>
    <cellStyle name="Komma 5 3 2 5 3" xfId="5269" xr:uid="{00000000-0005-0000-0000-000079000000}"/>
    <cellStyle name="Komma 5 3 2 6" xfId="2173" xr:uid="{00000000-0005-0000-0000-000079000000}"/>
    <cellStyle name="Komma 5 3 2 6 2" xfId="6301" xr:uid="{00000000-0005-0000-0000-000079000000}"/>
    <cellStyle name="Komma 5 3 2 7" xfId="4237" xr:uid="{00000000-0005-0000-0000-000079000000}"/>
    <cellStyle name="Komma 5 3 3" xfId="174" xr:uid="{00000000-0005-0000-0000-000078000000}"/>
    <cellStyle name="Komma 5 3 3 2" xfId="432" xr:uid="{00000000-0005-0000-0000-000078000000}"/>
    <cellStyle name="Komma 5 3 3 2 2" xfId="948" xr:uid="{00000000-0005-0000-0000-000078000000}"/>
    <cellStyle name="Komma 5 3 3 2 2 2" xfId="1980" xr:uid="{00000000-0005-0000-0000-000078000000}"/>
    <cellStyle name="Komma 5 3 3 2 2 2 2" xfId="4044" xr:uid="{00000000-0005-0000-0000-000078000000}"/>
    <cellStyle name="Komma 5 3 3 2 2 2 2 2" xfId="8172" xr:uid="{00000000-0005-0000-0000-000078000000}"/>
    <cellStyle name="Komma 5 3 3 2 2 2 3" xfId="6108" xr:uid="{00000000-0005-0000-0000-000078000000}"/>
    <cellStyle name="Komma 5 3 3 2 2 3" xfId="3012" xr:uid="{00000000-0005-0000-0000-000078000000}"/>
    <cellStyle name="Komma 5 3 3 2 2 3 2" xfId="7140" xr:uid="{00000000-0005-0000-0000-000078000000}"/>
    <cellStyle name="Komma 5 3 3 2 2 4" xfId="5076" xr:uid="{00000000-0005-0000-0000-000078000000}"/>
    <cellStyle name="Komma 5 3 3 2 3" xfId="1464" xr:uid="{00000000-0005-0000-0000-000078000000}"/>
    <cellStyle name="Komma 5 3 3 2 3 2" xfId="3528" xr:uid="{00000000-0005-0000-0000-000078000000}"/>
    <cellStyle name="Komma 5 3 3 2 3 2 2" xfId="7656" xr:uid="{00000000-0005-0000-0000-000078000000}"/>
    <cellStyle name="Komma 5 3 3 2 3 3" xfId="5592" xr:uid="{00000000-0005-0000-0000-000078000000}"/>
    <cellStyle name="Komma 5 3 3 2 4" xfId="2496" xr:uid="{00000000-0005-0000-0000-000078000000}"/>
    <cellStyle name="Komma 5 3 3 2 4 2" xfId="6624" xr:uid="{00000000-0005-0000-0000-000078000000}"/>
    <cellStyle name="Komma 5 3 3 2 5" xfId="4560" xr:uid="{00000000-0005-0000-0000-000078000000}"/>
    <cellStyle name="Komma 5 3 3 3" xfId="690" xr:uid="{00000000-0005-0000-0000-000078000000}"/>
    <cellStyle name="Komma 5 3 3 3 2" xfId="1722" xr:uid="{00000000-0005-0000-0000-000078000000}"/>
    <cellStyle name="Komma 5 3 3 3 2 2" xfId="3786" xr:uid="{00000000-0005-0000-0000-000078000000}"/>
    <cellStyle name="Komma 5 3 3 3 2 2 2" xfId="7914" xr:uid="{00000000-0005-0000-0000-000078000000}"/>
    <cellStyle name="Komma 5 3 3 3 2 3" xfId="5850" xr:uid="{00000000-0005-0000-0000-000078000000}"/>
    <cellStyle name="Komma 5 3 3 3 3" xfId="2754" xr:uid="{00000000-0005-0000-0000-000078000000}"/>
    <cellStyle name="Komma 5 3 3 3 3 2" xfId="6882" xr:uid="{00000000-0005-0000-0000-000078000000}"/>
    <cellStyle name="Komma 5 3 3 3 4" xfId="4818" xr:uid="{00000000-0005-0000-0000-000078000000}"/>
    <cellStyle name="Komma 5 3 3 4" xfId="1206" xr:uid="{00000000-0005-0000-0000-000078000000}"/>
    <cellStyle name="Komma 5 3 3 4 2" xfId="3270" xr:uid="{00000000-0005-0000-0000-000078000000}"/>
    <cellStyle name="Komma 5 3 3 4 2 2" xfId="7398" xr:uid="{00000000-0005-0000-0000-000078000000}"/>
    <cellStyle name="Komma 5 3 3 4 3" xfId="5334" xr:uid="{00000000-0005-0000-0000-000078000000}"/>
    <cellStyle name="Komma 5 3 3 5" xfId="2238" xr:uid="{00000000-0005-0000-0000-000078000000}"/>
    <cellStyle name="Komma 5 3 3 5 2" xfId="6366" xr:uid="{00000000-0005-0000-0000-000078000000}"/>
    <cellStyle name="Komma 5 3 3 6" xfId="4302" xr:uid="{00000000-0005-0000-0000-000078000000}"/>
    <cellStyle name="Komma 5 3 4" xfId="303" xr:uid="{00000000-0005-0000-0000-000078000000}"/>
    <cellStyle name="Komma 5 3 4 2" xfId="819" xr:uid="{00000000-0005-0000-0000-000078000000}"/>
    <cellStyle name="Komma 5 3 4 2 2" xfId="1851" xr:uid="{00000000-0005-0000-0000-000078000000}"/>
    <cellStyle name="Komma 5 3 4 2 2 2" xfId="3915" xr:uid="{00000000-0005-0000-0000-000078000000}"/>
    <cellStyle name="Komma 5 3 4 2 2 2 2" xfId="8043" xr:uid="{00000000-0005-0000-0000-000078000000}"/>
    <cellStyle name="Komma 5 3 4 2 2 3" xfId="5979" xr:uid="{00000000-0005-0000-0000-000078000000}"/>
    <cellStyle name="Komma 5 3 4 2 3" xfId="2883" xr:uid="{00000000-0005-0000-0000-000078000000}"/>
    <cellStyle name="Komma 5 3 4 2 3 2" xfId="7011" xr:uid="{00000000-0005-0000-0000-000078000000}"/>
    <cellStyle name="Komma 5 3 4 2 4" xfId="4947" xr:uid="{00000000-0005-0000-0000-000078000000}"/>
    <cellStyle name="Komma 5 3 4 3" xfId="1335" xr:uid="{00000000-0005-0000-0000-000078000000}"/>
    <cellStyle name="Komma 5 3 4 3 2" xfId="3399" xr:uid="{00000000-0005-0000-0000-000078000000}"/>
    <cellStyle name="Komma 5 3 4 3 2 2" xfId="7527" xr:uid="{00000000-0005-0000-0000-000078000000}"/>
    <cellStyle name="Komma 5 3 4 3 3" xfId="5463" xr:uid="{00000000-0005-0000-0000-000078000000}"/>
    <cellStyle name="Komma 5 3 4 4" xfId="2367" xr:uid="{00000000-0005-0000-0000-000078000000}"/>
    <cellStyle name="Komma 5 3 4 4 2" xfId="6495" xr:uid="{00000000-0005-0000-0000-000078000000}"/>
    <cellStyle name="Komma 5 3 4 5" xfId="4431" xr:uid="{00000000-0005-0000-0000-000078000000}"/>
    <cellStyle name="Komma 5 3 5" xfId="561" xr:uid="{00000000-0005-0000-0000-000078000000}"/>
    <cellStyle name="Komma 5 3 5 2" xfId="1593" xr:uid="{00000000-0005-0000-0000-000078000000}"/>
    <cellStyle name="Komma 5 3 5 2 2" xfId="3657" xr:uid="{00000000-0005-0000-0000-000078000000}"/>
    <cellStyle name="Komma 5 3 5 2 2 2" xfId="7785" xr:uid="{00000000-0005-0000-0000-000078000000}"/>
    <cellStyle name="Komma 5 3 5 2 3" xfId="5721" xr:uid="{00000000-0005-0000-0000-000078000000}"/>
    <cellStyle name="Komma 5 3 5 3" xfId="2625" xr:uid="{00000000-0005-0000-0000-000078000000}"/>
    <cellStyle name="Komma 5 3 5 3 2" xfId="6753" xr:uid="{00000000-0005-0000-0000-000078000000}"/>
    <cellStyle name="Komma 5 3 5 4" xfId="4689" xr:uid="{00000000-0005-0000-0000-000078000000}"/>
    <cellStyle name="Komma 5 3 6" xfId="1077" xr:uid="{00000000-0005-0000-0000-000078000000}"/>
    <cellStyle name="Komma 5 3 6 2" xfId="3141" xr:uid="{00000000-0005-0000-0000-000078000000}"/>
    <cellStyle name="Komma 5 3 6 2 2" xfId="7269" xr:uid="{00000000-0005-0000-0000-000078000000}"/>
    <cellStyle name="Komma 5 3 6 3" xfId="5205" xr:uid="{00000000-0005-0000-0000-000078000000}"/>
    <cellStyle name="Komma 5 3 7" xfId="2109" xr:uid="{00000000-0005-0000-0000-000078000000}"/>
    <cellStyle name="Komma 5 3 7 2" xfId="6237" xr:uid="{00000000-0005-0000-0000-000078000000}"/>
    <cellStyle name="Komma 5 3 8" xfId="4173" xr:uid="{00000000-0005-0000-0000-000078000000}"/>
    <cellStyle name="Komma 5 4" xfId="77" xr:uid="{00000000-0005-0000-0000-00007A000000}"/>
    <cellStyle name="Komma 5 4 2" xfId="206" xr:uid="{00000000-0005-0000-0000-00007A000000}"/>
    <cellStyle name="Komma 5 4 2 2" xfId="464" xr:uid="{00000000-0005-0000-0000-00007A000000}"/>
    <cellStyle name="Komma 5 4 2 2 2" xfId="980" xr:uid="{00000000-0005-0000-0000-00007A000000}"/>
    <cellStyle name="Komma 5 4 2 2 2 2" xfId="2012" xr:uid="{00000000-0005-0000-0000-00007A000000}"/>
    <cellStyle name="Komma 5 4 2 2 2 2 2" xfId="4076" xr:uid="{00000000-0005-0000-0000-00007A000000}"/>
    <cellStyle name="Komma 5 4 2 2 2 2 2 2" xfId="8204" xr:uid="{00000000-0005-0000-0000-00007A000000}"/>
    <cellStyle name="Komma 5 4 2 2 2 2 3" xfId="6140" xr:uid="{00000000-0005-0000-0000-00007A000000}"/>
    <cellStyle name="Komma 5 4 2 2 2 3" xfId="3044" xr:uid="{00000000-0005-0000-0000-00007A000000}"/>
    <cellStyle name="Komma 5 4 2 2 2 3 2" xfId="7172" xr:uid="{00000000-0005-0000-0000-00007A000000}"/>
    <cellStyle name="Komma 5 4 2 2 2 4" xfId="5108" xr:uid="{00000000-0005-0000-0000-00007A000000}"/>
    <cellStyle name="Komma 5 4 2 2 3" xfId="1496" xr:uid="{00000000-0005-0000-0000-00007A000000}"/>
    <cellStyle name="Komma 5 4 2 2 3 2" xfId="3560" xr:uid="{00000000-0005-0000-0000-00007A000000}"/>
    <cellStyle name="Komma 5 4 2 2 3 2 2" xfId="7688" xr:uid="{00000000-0005-0000-0000-00007A000000}"/>
    <cellStyle name="Komma 5 4 2 2 3 3" xfId="5624" xr:uid="{00000000-0005-0000-0000-00007A000000}"/>
    <cellStyle name="Komma 5 4 2 2 4" xfId="2528" xr:uid="{00000000-0005-0000-0000-00007A000000}"/>
    <cellStyle name="Komma 5 4 2 2 4 2" xfId="6656" xr:uid="{00000000-0005-0000-0000-00007A000000}"/>
    <cellStyle name="Komma 5 4 2 2 5" xfId="4592" xr:uid="{00000000-0005-0000-0000-00007A000000}"/>
    <cellStyle name="Komma 5 4 2 3" xfId="722" xr:uid="{00000000-0005-0000-0000-00007A000000}"/>
    <cellStyle name="Komma 5 4 2 3 2" xfId="1754" xr:uid="{00000000-0005-0000-0000-00007A000000}"/>
    <cellStyle name="Komma 5 4 2 3 2 2" xfId="3818" xr:uid="{00000000-0005-0000-0000-00007A000000}"/>
    <cellStyle name="Komma 5 4 2 3 2 2 2" xfId="7946" xr:uid="{00000000-0005-0000-0000-00007A000000}"/>
    <cellStyle name="Komma 5 4 2 3 2 3" xfId="5882" xr:uid="{00000000-0005-0000-0000-00007A000000}"/>
    <cellStyle name="Komma 5 4 2 3 3" xfId="2786" xr:uid="{00000000-0005-0000-0000-00007A000000}"/>
    <cellStyle name="Komma 5 4 2 3 3 2" xfId="6914" xr:uid="{00000000-0005-0000-0000-00007A000000}"/>
    <cellStyle name="Komma 5 4 2 3 4" xfId="4850" xr:uid="{00000000-0005-0000-0000-00007A000000}"/>
    <cellStyle name="Komma 5 4 2 4" xfId="1238" xr:uid="{00000000-0005-0000-0000-00007A000000}"/>
    <cellStyle name="Komma 5 4 2 4 2" xfId="3302" xr:uid="{00000000-0005-0000-0000-00007A000000}"/>
    <cellStyle name="Komma 5 4 2 4 2 2" xfId="7430" xr:uid="{00000000-0005-0000-0000-00007A000000}"/>
    <cellStyle name="Komma 5 4 2 4 3" xfId="5366" xr:uid="{00000000-0005-0000-0000-00007A000000}"/>
    <cellStyle name="Komma 5 4 2 5" xfId="2270" xr:uid="{00000000-0005-0000-0000-00007A000000}"/>
    <cellStyle name="Komma 5 4 2 5 2" xfId="6398" xr:uid="{00000000-0005-0000-0000-00007A000000}"/>
    <cellStyle name="Komma 5 4 2 6" xfId="4334" xr:uid="{00000000-0005-0000-0000-00007A000000}"/>
    <cellStyle name="Komma 5 4 3" xfId="335" xr:uid="{00000000-0005-0000-0000-00007A000000}"/>
    <cellStyle name="Komma 5 4 3 2" xfId="851" xr:uid="{00000000-0005-0000-0000-00007A000000}"/>
    <cellStyle name="Komma 5 4 3 2 2" xfId="1883" xr:uid="{00000000-0005-0000-0000-00007A000000}"/>
    <cellStyle name="Komma 5 4 3 2 2 2" xfId="3947" xr:uid="{00000000-0005-0000-0000-00007A000000}"/>
    <cellStyle name="Komma 5 4 3 2 2 2 2" xfId="8075" xr:uid="{00000000-0005-0000-0000-00007A000000}"/>
    <cellStyle name="Komma 5 4 3 2 2 3" xfId="6011" xr:uid="{00000000-0005-0000-0000-00007A000000}"/>
    <cellStyle name="Komma 5 4 3 2 3" xfId="2915" xr:uid="{00000000-0005-0000-0000-00007A000000}"/>
    <cellStyle name="Komma 5 4 3 2 3 2" xfId="7043" xr:uid="{00000000-0005-0000-0000-00007A000000}"/>
    <cellStyle name="Komma 5 4 3 2 4" xfId="4979" xr:uid="{00000000-0005-0000-0000-00007A000000}"/>
    <cellStyle name="Komma 5 4 3 3" xfId="1367" xr:uid="{00000000-0005-0000-0000-00007A000000}"/>
    <cellStyle name="Komma 5 4 3 3 2" xfId="3431" xr:uid="{00000000-0005-0000-0000-00007A000000}"/>
    <cellStyle name="Komma 5 4 3 3 2 2" xfId="7559" xr:uid="{00000000-0005-0000-0000-00007A000000}"/>
    <cellStyle name="Komma 5 4 3 3 3" xfId="5495" xr:uid="{00000000-0005-0000-0000-00007A000000}"/>
    <cellStyle name="Komma 5 4 3 4" xfId="2399" xr:uid="{00000000-0005-0000-0000-00007A000000}"/>
    <cellStyle name="Komma 5 4 3 4 2" xfId="6527" xr:uid="{00000000-0005-0000-0000-00007A000000}"/>
    <cellStyle name="Komma 5 4 3 5" xfId="4463" xr:uid="{00000000-0005-0000-0000-00007A000000}"/>
    <cellStyle name="Komma 5 4 4" xfId="593" xr:uid="{00000000-0005-0000-0000-00007A000000}"/>
    <cellStyle name="Komma 5 4 4 2" xfId="1625" xr:uid="{00000000-0005-0000-0000-00007A000000}"/>
    <cellStyle name="Komma 5 4 4 2 2" xfId="3689" xr:uid="{00000000-0005-0000-0000-00007A000000}"/>
    <cellStyle name="Komma 5 4 4 2 2 2" xfId="7817" xr:uid="{00000000-0005-0000-0000-00007A000000}"/>
    <cellStyle name="Komma 5 4 4 2 3" xfId="5753" xr:uid="{00000000-0005-0000-0000-00007A000000}"/>
    <cellStyle name="Komma 5 4 4 3" xfId="2657" xr:uid="{00000000-0005-0000-0000-00007A000000}"/>
    <cellStyle name="Komma 5 4 4 3 2" xfId="6785" xr:uid="{00000000-0005-0000-0000-00007A000000}"/>
    <cellStyle name="Komma 5 4 4 4" xfId="4721" xr:uid="{00000000-0005-0000-0000-00007A000000}"/>
    <cellStyle name="Komma 5 4 5" xfId="1109" xr:uid="{00000000-0005-0000-0000-00007A000000}"/>
    <cellStyle name="Komma 5 4 5 2" xfId="3173" xr:uid="{00000000-0005-0000-0000-00007A000000}"/>
    <cellStyle name="Komma 5 4 5 2 2" xfId="7301" xr:uid="{00000000-0005-0000-0000-00007A000000}"/>
    <cellStyle name="Komma 5 4 5 3" xfId="5237" xr:uid="{00000000-0005-0000-0000-00007A000000}"/>
    <cellStyle name="Komma 5 4 6" xfId="2141" xr:uid="{00000000-0005-0000-0000-00007A000000}"/>
    <cellStyle name="Komma 5 4 6 2" xfId="6269" xr:uid="{00000000-0005-0000-0000-00007A000000}"/>
    <cellStyle name="Komma 5 4 7" xfId="4205" xr:uid="{00000000-0005-0000-0000-00007A000000}"/>
    <cellStyle name="Komma 5 5" xfId="143" xr:uid="{00000000-0005-0000-0000-000073000000}"/>
    <cellStyle name="Komma 5 5 2" xfId="401" xr:uid="{00000000-0005-0000-0000-000073000000}"/>
    <cellStyle name="Komma 5 5 2 2" xfId="917" xr:uid="{00000000-0005-0000-0000-000073000000}"/>
    <cellStyle name="Komma 5 5 2 2 2" xfId="1949" xr:uid="{00000000-0005-0000-0000-000073000000}"/>
    <cellStyle name="Komma 5 5 2 2 2 2" xfId="4013" xr:uid="{00000000-0005-0000-0000-000073000000}"/>
    <cellStyle name="Komma 5 5 2 2 2 2 2" xfId="8141" xr:uid="{00000000-0005-0000-0000-000073000000}"/>
    <cellStyle name="Komma 5 5 2 2 2 3" xfId="6077" xr:uid="{00000000-0005-0000-0000-000073000000}"/>
    <cellStyle name="Komma 5 5 2 2 3" xfId="2981" xr:uid="{00000000-0005-0000-0000-000073000000}"/>
    <cellStyle name="Komma 5 5 2 2 3 2" xfId="7109" xr:uid="{00000000-0005-0000-0000-000073000000}"/>
    <cellStyle name="Komma 5 5 2 2 4" xfId="5045" xr:uid="{00000000-0005-0000-0000-000073000000}"/>
    <cellStyle name="Komma 5 5 2 3" xfId="1433" xr:uid="{00000000-0005-0000-0000-000073000000}"/>
    <cellStyle name="Komma 5 5 2 3 2" xfId="3497" xr:uid="{00000000-0005-0000-0000-000073000000}"/>
    <cellStyle name="Komma 5 5 2 3 2 2" xfId="7625" xr:uid="{00000000-0005-0000-0000-000073000000}"/>
    <cellStyle name="Komma 5 5 2 3 3" xfId="5561" xr:uid="{00000000-0005-0000-0000-000073000000}"/>
    <cellStyle name="Komma 5 5 2 4" xfId="2465" xr:uid="{00000000-0005-0000-0000-000073000000}"/>
    <cellStyle name="Komma 5 5 2 4 2" xfId="6593" xr:uid="{00000000-0005-0000-0000-000073000000}"/>
    <cellStyle name="Komma 5 5 2 5" xfId="4529" xr:uid="{00000000-0005-0000-0000-000073000000}"/>
    <cellStyle name="Komma 5 5 3" xfId="659" xr:uid="{00000000-0005-0000-0000-000073000000}"/>
    <cellStyle name="Komma 5 5 3 2" xfId="1691" xr:uid="{00000000-0005-0000-0000-000073000000}"/>
    <cellStyle name="Komma 5 5 3 2 2" xfId="3755" xr:uid="{00000000-0005-0000-0000-000073000000}"/>
    <cellStyle name="Komma 5 5 3 2 2 2" xfId="7883" xr:uid="{00000000-0005-0000-0000-000073000000}"/>
    <cellStyle name="Komma 5 5 3 2 3" xfId="5819" xr:uid="{00000000-0005-0000-0000-000073000000}"/>
    <cellStyle name="Komma 5 5 3 3" xfId="2723" xr:uid="{00000000-0005-0000-0000-000073000000}"/>
    <cellStyle name="Komma 5 5 3 3 2" xfId="6851" xr:uid="{00000000-0005-0000-0000-000073000000}"/>
    <cellStyle name="Komma 5 5 3 4" xfId="4787" xr:uid="{00000000-0005-0000-0000-000073000000}"/>
    <cellStyle name="Komma 5 5 4" xfId="1175" xr:uid="{00000000-0005-0000-0000-000073000000}"/>
    <cellStyle name="Komma 5 5 4 2" xfId="3239" xr:uid="{00000000-0005-0000-0000-000073000000}"/>
    <cellStyle name="Komma 5 5 4 2 2" xfId="7367" xr:uid="{00000000-0005-0000-0000-000073000000}"/>
    <cellStyle name="Komma 5 5 4 3" xfId="5303" xr:uid="{00000000-0005-0000-0000-000073000000}"/>
    <cellStyle name="Komma 5 5 5" xfId="2207" xr:uid="{00000000-0005-0000-0000-000073000000}"/>
    <cellStyle name="Komma 5 5 5 2" xfId="6335" xr:uid="{00000000-0005-0000-0000-000073000000}"/>
    <cellStyle name="Komma 5 5 6" xfId="4271" xr:uid="{00000000-0005-0000-0000-000073000000}"/>
    <cellStyle name="Komma 5 6" xfId="272" xr:uid="{00000000-0005-0000-0000-000073000000}"/>
    <cellStyle name="Komma 5 6 2" xfId="788" xr:uid="{00000000-0005-0000-0000-000073000000}"/>
    <cellStyle name="Komma 5 6 2 2" xfId="1820" xr:uid="{00000000-0005-0000-0000-000073000000}"/>
    <cellStyle name="Komma 5 6 2 2 2" xfId="3884" xr:uid="{00000000-0005-0000-0000-000073000000}"/>
    <cellStyle name="Komma 5 6 2 2 2 2" xfId="8012" xr:uid="{00000000-0005-0000-0000-000073000000}"/>
    <cellStyle name="Komma 5 6 2 2 3" xfId="5948" xr:uid="{00000000-0005-0000-0000-000073000000}"/>
    <cellStyle name="Komma 5 6 2 3" xfId="2852" xr:uid="{00000000-0005-0000-0000-000073000000}"/>
    <cellStyle name="Komma 5 6 2 3 2" xfId="6980" xr:uid="{00000000-0005-0000-0000-000073000000}"/>
    <cellStyle name="Komma 5 6 2 4" xfId="4916" xr:uid="{00000000-0005-0000-0000-000073000000}"/>
    <cellStyle name="Komma 5 6 3" xfId="1304" xr:uid="{00000000-0005-0000-0000-000073000000}"/>
    <cellStyle name="Komma 5 6 3 2" xfId="3368" xr:uid="{00000000-0005-0000-0000-000073000000}"/>
    <cellStyle name="Komma 5 6 3 2 2" xfId="7496" xr:uid="{00000000-0005-0000-0000-000073000000}"/>
    <cellStyle name="Komma 5 6 3 3" xfId="5432" xr:uid="{00000000-0005-0000-0000-000073000000}"/>
    <cellStyle name="Komma 5 6 4" xfId="2336" xr:uid="{00000000-0005-0000-0000-000073000000}"/>
    <cellStyle name="Komma 5 6 4 2" xfId="6464" xr:uid="{00000000-0005-0000-0000-000073000000}"/>
    <cellStyle name="Komma 5 6 5" xfId="4400" xr:uid="{00000000-0005-0000-0000-000073000000}"/>
    <cellStyle name="Komma 5 7" xfId="530" xr:uid="{00000000-0005-0000-0000-000073000000}"/>
    <cellStyle name="Komma 5 7 2" xfId="1562" xr:uid="{00000000-0005-0000-0000-000073000000}"/>
    <cellStyle name="Komma 5 7 2 2" xfId="3626" xr:uid="{00000000-0005-0000-0000-000073000000}"/>
    <cellStyle name="Komma 5 7 2 2 2" xfId="7754" xr:uid="{00000000-0005-0000-0000-000073000000}"/>
    <cellStyle name="Komma 5 7 2 3" xfId="5690" xr:uid="{00000000-0005-0000-0000-000073000000}"/>
    <cellStyle name="Komma 5 7 3" xfId="2594" xr:uid="{00000000-0005-0000-0000-000073000000}"/>
    <cellStyle name="Komma 5 7 3 2" xfId="6722" xr:uid="{00000000-0005-0000-0000-000073000000}"/>
    <cellStyle name="Komma 5 7 4" xfId="4658" xr:uid="{00000000-0005-0000-0000-000073000000}"/>
    <cellStyle name="Komma 5 8" xfId="1046" xr:uid="{00000000-0005-0000-0000-000073000000}"/>
    <cellStyle name="Komma 5 8 2" xfId="3110" xr:uid="{00000000-0005-0000-0000-000073000000}"/>
    <cellStyle name="Komma 5 8 2 2" xfId="7238" xr:uid="{00000000-0005-0000-0000-000073000000}"/>
    <cellStyle name="Komma 5 8 3" xfId="5174" xr:uid="{00000000-0005-0000-0000-000073000000}"/>
    <cellStyle name="Komma 5 9" xfId="2078" xr:uid="{00000000-0005-0000-0000-000073000000}"/>
    <cellStyle name="Komma 5 9 2" xfId="6206" xr:uid="{00000000-0005-0000-0000-000073000000}"/>
    <cellStyle name="Komma 6" xfId="3" xr:uid="{00000000-0005-0000-0000-00007B000000}"/>
    <cellStyle name="Komma 6 2" xfId="53" xr:uid="{00000000-0005-0000-0000-00007C000000}"/>
    <cellStyle name="Komma 6 2 2" xfId="117" xr:uid="{00000000-0005-0000-0000-00007D000000}"/>
    <cellStyle name="Komma 6 2 2 2" xfId="246" xr:uid="{00000000-0005-0000-0000-00007D000000}"/>
    <cellStyle name="Komma 6 2 2 2 2" xfId="504" xr:uid="{00000000-0005-0000-0000-00007D000000}"/>
    <cellStyle name="Komma 6 2 2 2 2 2" xfId="1020" xr:uid="{00000000-0005-0000-0000-00007D000000}"/>
    <cellStyle name="Komma 6 2 2 2 2 2 2" xfId="2052" xr:uid="{00000000-0005-0000-0000-00007D000000}"/>
    <cellStyle name="Komma 6 2 2 2 2 2 2 2" xfId="4116" xr:uid="{00000000-0005-0000-0000-00007D000000}"/>
    <cellStyle name="Komma 6 2 2 2 2 2 2 2 2" xfId="8244" xr:uid="{00000000-0005-0000-0000-00007D000000}"/>
    <cellStyle name="Komma 6 2 2 2 2 2 2 3" xfId="6180" xr:uid="{00000000-0005-0000-0000-00007D000000}"/>
    <cellStyle name="Komma 6 2 2 2 2 2 3" xfId="3084" xr:uid="{00000000-0005-0000-0000-00007D000000}"/>
    <cellStyle name="Komma 6 2 2 2 2 2 3 2" xfId="7212" xr:uid="{00000000-0005-0000-0000-00007D000000}"/>
    <cellStyle name="Komma 6 2 2 2 2 2 4" xfId="5148" xr:uid="{00000000-0005-0000-0000-00007D000000}"/>
    <cellStyle name="Komma 6 2 2 2 2 3" xfId="1536" xr:uid="{00000000-0005-0000-0000-00007D000000}"/>
    <cellStyle name="Komma 6 2 2 2 2 3 2" xfId="3600" xr:uid="{00000000-0005-0000-0000-00007D000000}"/>
    <cellStyle name="Komma 6 2 2 2 2 3 2 2" xfId="7728" xr:uid="{00000000-0005-0000-0000-00007D000000}"/>
    <cellStyle name="Komma 6 2 2 2 2 3 3" xfId="5664" xr:uid="{00000000-0005-0000-0000-00007D000000}"/>
    <cellStyle name="Komma 6 2 2 2 2 4" xfId="2568" xr:uid="{00000000-0005-0000-0000-00007D000000}"/>
    <cellStyle name="Komma 6 2 2 2 2 4 2" xfId="6696" xr:uid="{00000000-0005-0000-0000-00007D000000}"/>
    <cellStyle name="Komma 6 2 2 2 2 5" xfId="4632" xr:uid="{00000000-0005-0000-0000-00007D000000}"/>
    <cellStyle name="Komma 6 2 2 2 3" xfId="762" xr:uid="{00000000-0005-0000-0000-00007D000000}"/>
    <cellStyle name="Komma 6 2 2 2 3 2" xfId="1794" xr:uid="{00000000-0005-0000-0000-00007D000000}"/>
    <cellStyle name="Komma 6 2 2 2 3 2 2" xfId="3858" xr:uid="{00000000-0005-0000-0000-00007D000000}"/>
    <cellStyle name="Komma 6 2 2 2 3 2 2 2" xfId="7986" xr:uid="{00000000-0005-0000-0000-00007D000000}"/>
    <cellStyle name="Komma 6 2 2 2 3 2 3" xfId="5922" xr:uid="{00000000-0005-0000-0000-00007D000000}"/>
    <cellStyle name="Komma 6 2 2 2 3 3" xfId="2826" xr:uid="{00000000-0005-0000-0000-00007D000000}"/>
    <cellStyle name="Komma 6 2 2 2 3 3 2" xfId="6954" xr:uid="{00000000-0005-0000-0000-00007D000000}"/>
    <cellStyle name="Komma 6 2 2 2 3 4" xfId="4890" xr:uid="{00000000-0005-0000-0000-00007D000000}"/>
    <cellStyle name="Komma 6 2 2 2 4" xfId="1278" xr:uid="{00000000-0005-0000-0000-00007D000000}"/>
    <cellStyle name="Komma 6 2 2 2 4 2" xfId="3342" xr:uid="{00000000-0005-0000-0000-00007D000000}"/>
    <cellStyle name="Komma 6 2 2 2 4 2 2" xfId="7470" xr:uid="{00000000-0005-0000-0000-00007D000000}"/>
    <cellStyle name="Komma 6 2 2 2 4 3" xfId="5406" xr:uid="{00000000-0005-0000-0000-00007D000000}"/>
    <cellStyle name="Komma 6 2 2 2 5" xfId="2310" xr:uid="{00000000-0005-0000-0000-00007D000000}"/>
    <cellStyle name="Komma 6 2 2 2 5 2" xfId="6438" xr:uid="{00000000-0005-0000-0000-00007D000000}"/>
    <cellStyle name="Komma 6 2 2 2 6" xfId="4374" xr:uid="{00000000-0005-0000-0000-00007D000000}"/>
    <cellStyle name="Komma 6 2 2 3" xfId="375" xr:uid="{00000000-0005-0000-0000-00007D000000}"/>
    <cellStyle name="Komma 6 2 2 3 2" xfId="891" xr:uid="{00000000-0005-0000-0000-00007D000000}"/>
    <cellStyle name="Komma 6 2 2 3 2 2" xfId="1923" xr:uid="{00000000-0005-0000-0000-00007D000000}"/>
    <cellStyle name="Komma 6 2 2 3 2 2 2" xfId="3987" xr:uid="{00000000-0005-0000-0000-00007D000000}"/>
    <cellStyle name="Komma 6 2 2 3 2 2 2 2" xfId="8115" xr:uid="{00000000-0005-0000-0000-00007D000000}"/>
    <cellStyle name="Komma 6 2 2 3 2 2 3" xfId="6051" xr:uid="{00000000-0005-0000-0000-00007D000000}"/>
    <cellStyle name="Komma 6 2 2 3 2 3" xfId="2955" xr:uid="{00000000-0005-0000-0000-00007D000000}"/>
    <cellStyle name="Komma 6 2 2 3 2 3 2" xfId="7083" xr:uid="{00000000-0005-0000-0000-00007D000000}"/>
    <cellStyle name="Komma 6 2 2 3 2 4" xfId="5019" xr:uid="{00000000-0005-0000-0000-00007D000000}"/>
    <cellStyle name="Komma 6 2 2 3 3" xfId="1407" xr:uid="{00000000-0005-0000-0000-00007D000000}"/>
    <cellStyle name="Komma 6 2 2 3 3 2" xfId="3471" xr:uid="{00000000-0005-0000-0000-00007D000000}"/>
    <cellStyle name="Komma 6 2 2 3 3 2 2" xfId="7599" xr:uid="{00000000-0005-0000-0000-00007D000000}"/>
    <cellStyle name="Komma 6 2 2 3 3 3" xfId="5535" xr:uid="{00000000-0005-0000-0000-00007D000000}"/>
    <cellStyle name="Komma 6 2 2 3 4" xfId="2439" xr:uid="{00000000-0005-0000-0000-00007D000000}"/>
    <cellStyle name="Komma 6 2 2 3 4 2" xfId="6567" xr:uid="{00000000-0005-0000-0000-00007D000000}"/>
    <cellStyle name="Komma 6 2 2 3 5" xfId="4503" xr:uid="{00000000-0005-0000-0000-00007D000000}"/>
    <cellStyle name="Komma 6 2 2 4" xfId="633" xr:uid="{00000000-0005-0000-0000-00007D000000}"/>
    <cellStyle name="Komma 6 2 2 4 2" xfId="1665" xr:uid="{00000000-0005-0000-0000-00007D000000}"/>
    <cellStyle name="Komma 6 2 2 4 2 2" xfId="3729" xr:uid="{00000000-0005-0000-0000-00007D000000}"/>
    <cellStyle name="Komma 6 2 2 4 2 2 2" xfId="7857" xr:uid="{00000000-0005-0000-0000-00007D000000}"/>
    <cellStyle name="Komma 6 2 2 4 2 3" xfId="5793" xr:uid="{00000000-0005-0000-0000-00007D000000}"/>
    <cellStyle name="Komma 6 2 2 4 3" xfId="2697" xr:uid="{00000000-0005-0000-0000-00007D000000}"/>
    <cellStyle name="Komma 6 2 2 4 3 2" xfId="6825" xr:uid="{00000000-0005-0000-0000-00007D000000}"/>
    <cellStyle name="Komma 6 2 2 4 4" xfId="4761" xr:uid="{00000000-0005-0000-0000-00007D000000}"/>
    <cellStyle name="Komma 6 2 2 5" xfId="1149" xr:uid="{00000000-0005-0000-0000-00007D000000}"/>
    <cellStyle name="Komma 6 2 2 5 2" xfId="3213" xr:uid="{00000000-0005-0000-0000-00007D000000}"/>
    <cellStyle name="Komma 6 2 2 5 2 2" xfId="7341" xr:uid="{00000000-0005-0000-0000-00007D000000}"/>
    <cellStyle name="Komma 6 2 2 5 3" xfId="5277" xr:uid="{00000000-0005-0000-0000-00007D000000}"/>
    <cellStyle name="Komma 6 2 2 6" xfId="2181" xr:uid="{00000000-0005-0000-0000-00007D000000}"/>
    <cellStyle name="Komma 6 2 2 6 2" xfId="6309" xr:uid="{00000000-0005-0000-0000-00007D000000}"/>
    <cellStyle name="Komma 6 2 2 7" xfId="4245" xr:uid="{00000000-0005-0000-0000-00007D000000}"/>
    <cellStyle name="Komma 6 2 3" xfId="182" xr:uid="{00000000-0005-0000-0000-00007C000000}"/>
    <cellStyle name="Komma 6 2 3 2" xfId="440" xr:uid="{00000000-0005-0000-0000-00007C000000}"/>
    <cellStyle name="Komma 6 2 3 2 2" xfId="956" xr:uid="{00000000-0005-0000-0000-00007C000000}"/>
    <cellStyle name="Komma 6 2 3 2 2 2" xfId="1988" xr:uid="{00000000-0005-0000-0000-00007C000000}"/>
    <cellStyle name="Komma 6 2 3 2 2 2 2" xfId="4052" xr:uid="{00000000-0005-0000-0000-00007C000000}"/>
    <cellStyle name="Komma 6 2 3 2 2 2 2 2" xfId="8180" xr:uid="{00000000-0005-0000-0000-00007C000000}"/>
    <cellStyle name="Komma 6 2 3 2 2 2 3" xfId="6116" xr:uid="{00000000-0005-0000-0000-00007C000000}"/>
    <cellStyle name="Komma 6 2 3 2 2 3" xfId="3020" xr:uid="{00000000-0005-0000-0000-00007C000000}"/>
    <cellStyle name="Komma 6 2 3 2 2 3 2" xfId="7148" xr:uid="{00000000-0005-0000-0000-00007C000000}"/>
    <cellStyle name="Komma 6 2 3 2 2 4" xfId="5084" xr:uid="{00000000-0005-0000-0000-00007C000000}"/>
    <cellStyle name="Komma 6 2 3 2 3" xfId="1472" xr:uid="{00000000-0005-0000-0000-00007C000000}"/>
    <cellStyle name="Komma 6 2 3 2 3 2" xfId="3536" xr:uid="{00000000-0005-0000-0000-00007C000000}"/>
    <cellStyle name="Komma 6 2 3 2 3 2 2" xfId="7664" xr:uid="{00000000-0005-0000-0000-00007C000000}"/>
    <cellStyle name="Komma 6 2 3 2 3 3" xfId="5600" xr:uid="{00000000-0005-0000-0000-00007C000000}"/>
    <cellStyle name="Komma 6 2 3 2 4" xfId="2504" xr:uid="{00000000-0005-0000-0000-00007C000000}"/>
    <cellStyle name="Komma 6 2 3 2 4 2" xfId="6632" xr:uid="{00000000-0005-0000-0000-00007C000000}"/>
    <cellStyle name="Komma 6 2 3 2 5" xfId="4568" xr:uid="{00000000-0005-0000-0000-00007C000000}"/>
    <cellStyle name="Komma 6 2 3 3" xfId="698" xr:uid="{00000000-0005-0000-0000-00007C000000}"/>
    <cellStyle name="Komma 6 2 3 3 2" xfId="1730" xr:uid="{00000000-0005-0000-0000-00007C000000}"/>
    <cellStyle name="Komma 6 2 3 3 2 2" xfId="3794" xr:uid="{00000000-0005-0000-0000-00007C000000}"/>
    <cellStyle name="Komma 6 2 3 3 2 2 2" xfId="7922" xr:uid="{00000000-0005-0000-0000-00007C000000}"/>
    <cellStyle name="Komma 6 2 3 3 2 3" xfId="5858" xr:uid="{00000000-0005-0000-0000-00007C000000}"/>
    <cellStyle name="Komma 6 2 3 3 3" xfId="2762" xr:uid="{00000000-0005-0000-0000-00007C000000}"/>
    <cellStyle name="Komma 6 2 3 3 3 2" xfId="6890" xr:uid="{00000000-0005-0000-0000-00007C000000}"/>
    <cellStyle name="Komma 6 2 3 3 4" xfId="4826" xr:uid="{00000000-0005-0000-0000-00007C000000}"/>
    <cellStyle name="Komma 6 2 3 4" xfId="1214" xr:uid="{00000000-0005-0000-0000-00007C000000}"/>
    <cellStyle name="Komma 6 2 3 4 2" xfId="3278" xr:uid="{00000000-0005-0000-0000-00007C000000}"/>
    <cellStyle name="Komma 6 2 3 4 2 2" xfId="7406" xr:uid="{00000000-0005-0000-0000-00007C000000}"/>
    <cellStyle name="Komma 6 2 3 4 3" xfId="5342" xr:uid="{00000000-0005-0000-0000-00007C000000}"/>
    <cellStyle name="Komma 6 2 3 5" xfId="2246" xr:uid="{00000000-0005-0000-0000-00007C000000}"/>
    <cellStyle name="Komma 6 2 3 5 2" xfId="6374" xr:uid="{00000000-0005-0000-0000-00007C000000}"/>
    <cellStyle name="Komma 6 2 3 6" xfId="4310" xr:uid="{00000000-0005-0000-0000-00007C000000}"/>
    <cellStyle name="Komma 6 2 4" xfId="311" xr:uid="{00000000-0005-0000-0000-00007C000000}"/>
    <cellStyle name="Komma 6 2 4 2" xfId="827" xr:uid="{00000000-0005-0000-0000-00007C000000}"/>
    <cellStyle name="Komma 6 2 4 2 2" xfId="1859" xr:uid="{00000000-0005-0000-0000-00007C000000}"/>
    <cellStyle name="Komma 6 2 4 2 2 2" xfId="3923" xr:uid="{00000000-0005-0000-0000-00007C000000}"/>
    <cellStyle name="Komma 6 2 4 2 2 2 2" xfId="8051" xr:uid="{00000000-0005-0000-0000-00007C000000}"/>
    <cellStyle name="Komma 6 2 4 2 2 3" xfId="5987" xr:uid="{00000000-0005-0000-0000-00007C000000}"/>
    <cellStyle name="Komma 6 2 4 2 3" xfId="2891" xr:uid="{00000000-0005-0000-0000-00007C000000}"/>
    <cellStyle name="Komma 6 2 4 2 3 2" xfId="7019" xr:uid="{00000000-0005-0000-0000-00007C000000}"/>
    <cellStyle name="Komma 6 2 4 2 4" xfId="4955" xr:uid="{00000000-0005-0000-0000-00007C000000}"/>
    <cellStyle name="Komma 6 2 4 3" xfId="1343" xr:uid="{00000000-0005-0000-0000-00007C000000}"/>
    <cellStyle name="Komma 6 2 4 3 2" xfId="3407" xr:uid="{00000000-0005-0000-0000-00007C000000}"/>
    <cellStyle name="Komma 6 2 4 3 2 2" xfId="7535" xr:uid="{00000000-0005-0000-0000-00007C000000}"/>
    <cellStyle name="Komma 6 2 4 3 3" xfId="5471" xr:uid="{00000000-0005-0000-0000-00007C000000}"/>
    <cellStyle name="Komma 6 2 4 4" xfId="2375" xr:uid="{00000000-0005-0000-0000-00007C000000}"/>
    <cellStyle name="Komma 6 2 4 4 2" xfId="6503" xr:uid="{00000000-0005-0000-0000-00007C000000}"/>
    <cellStyle name="Komma 6 2 4 5" xfId="4439" xr:uid="{00000000-0005-0000-0000-00007C000000}"/>
    <cellStyle name="Komma 6 2 5" xfId="569" xr:uid="{00000000-0005-0000-0000-00007C000000}"/>
    <cellStyle name="Komma 6 2 5 2" xfId="1601" xr:uid="{00000000-0005-0000-0000-00007C000000}"/>
    <cellStyle name="Komma 6 2 5 2 2" xfId="3665" xr:uid="{00000000-0005-0000-0000-00007C000000}"/>
    <cellStyle name="Komma 6 2 5 2 2 2" xfId="7793" xr:uid="{00000000-0005-0000-0000-00007C000000}"/>
    <cellStyle name="Komma 6 2 5 2 3" xfId="5729" xr:uid="{00000000-0005-0000-0000-00007C000000}"/>
    <cellStyle name="Komma 6 2 5 3" xfId="2633" xr:uid="{00000000-0005-0000-0000-00007C000000}"/>
    <cellStyle name="Komma 6 2 5 3 2" xfId="6761" xr:uid="{00000000-0005-0000-0000-00007C000000}"/>
    <cellStyle name="Komma 6 2 5 4" xfId="4697" xr:uid="{00000000-0005-0000-0000-00007C000000}"/>
    <cellStyle name="Komma 6 2 6" xfId="1085" xr:uid="{00000000-0005-0000-0000-00007C000000}"/>
    <cellStyle name="Komma 6 2 6 2" xfId="3149" xr:uid="{00000000-0005-0000-0000-00007C000000}"/>
    <cellStyle name="Komma 6 2 6 2 2" xfId="7277" xr:uid="{00000000-0005-0000-0000-00007C000000}"/>
    <cellStyle name="Komma 6 2 6 3" xfId="5213" xr:uid="{00000000-0005-0000-0000-00007C000000}"/>
    <cellStyle name="Komma 6 2 7" xfId="2117" xr:uid="{00000000-0005-0000-0000-00007C000000}"/>
    <cellStyle name="Komma 6 2 7 2" xfId="6245" xr:uid="{00000000-0005-0000-0000-00007C000000}"/>
    <cellStyle name="Komma 6 2 8" xfId="4181" xr:uid="{00000000-0005-0000-0000-00007C000000}"/>
    <cellStyle name="Komma 6 3" xfId="85" xr:uid="{00000000-0005-0000-0000-00007E000000}"/>
    <cellStyle name="Komma 6 3 2" xfId="214" xr:uid="{00000000-0005-0000-0000-00007E000000}"/>
    <cellStyle name="Komma 6 3 2 2" xfId="472" xr:uid="{00000000-0005-0000-0000-00007E000000}"/>
    <cellStyle name="Komma 6 3 2 2 2" xfId="988" xr:uid="{00000000-0005-0000-0000-00007E000000}"/>
    <cellStyle name="Komma 6 3 2 2 2 2" xfId="2020" xr:uid="{00000000-0005-0000-0000-00007E000000}"/>
    <cellStyle name="Komma 6 3 2 2 2 2 2" xfId="4084" xr:uid="{00000000-0005-0000-0000-00007E000000}"/>
    <cellStyle name="Komma 6 3 2 2 2 2 2 2" xfId="8212" xr:uid="{00000000-0005-0000-0000-00007E000000}"/>
    <cellStyle name="Komma 6 3 2 2 2 2 3" xfId="6148" xr:uid="{00000000-0005-0000-0000-00007E000000}"/>
    <cellStyle name="Komma 6 3 2 2 2 3" xfId="3052" xr:uid="{00000000-0005-0000-0000-00007E000000}"/>
    <cellStyle name="Komma 6 3 2 2 2 3 2" xfId="7180" xr:uid="{00000000-0005-0000-0000-00007E000000}"/>
    <cellStyle name="Komma 6 3 2 2 2 4" xfId="5116" xr:uid="{00000000-0005-0000-0000-00007E000000}"/>
    <cellStyle name="Komma 6 3 2 2 3" xfId="1504" xr:uid="{00000000-0005-0000-0000-00007E000000}"/>
    <cellStyle name="Komma 6 3 2 2 3 2" xfId="3568" xr:uid="{00000000-0005-0000-0000-00007E000000}"/>
    <cellStyle name="Komma 6 3 2 2 3 2 2" xfId="7696" xr:uid="{00000000-0005-0000-0000-00007E000000}"/>
    <cellStyle name="Komma 6 3 2 2 3 3" xfId="5632" xr:uid="{00000000-0005-0000-0000-00007E000000}"/>
    <cellStyle name="Komma 6 3 2 2 4" xfId="2536" xr:uid="{00000000-0005-0000-0000-00007E000000}"/>
    <cellStyle name="Komma 6 3 2 2 4 2" xfId="6664" xr:uid="{00000000-0005-0000-0000-00007E000000}"/>
    <cellStyle name="Komma 6 3 2 2 5" xfId="4600" xr:uid="{00000000-0005-0000-0000-00007E000000}"/>
    <cellStyle name="Komma 6 3 2 3" xfId="730" xr:uid="{00000000-0005-0000-0000-00007E000000}"/>
    <cellStyle name="Komma 6 3 2 3 2" xfId="1762" xr:uid="{00000000-0005-0000-0000-00007E000000}"/>
    <cellStyle name="Komma 6 3 2 3 2 2" xfId="3826" xr:uid="{00000000-0005-0000-0000-00007E000000}"/>
    <cellStyle name="Komma 6 3 2 3 2 2 2" xfId="7954" xr:uid="{00000000-0005-0000-0000-00007E000000}"/>
    <cellStyle name="Komma 6 3 2 3 2 3" xfId="5890" xr:uid="{00000000-0005-0000-0000-00007E000000}"/>
    <cellStyle name="Komma 6 3 2 3 3" xfId="2794" xr:uid="{00000000-0005-0000-0000-00007E000000}"/>
    <cellStyle name="Komma 6 3 2 3 3 2" xfId="6922" xr:uid="{00000000-0005-0000-0000-00007E000000}"/>
    <cellStyle name="Komma 6 3 2 3 4" xfId="4858" xr:uid="{00000000-0005-0000-0000-00007E000000}"/>
    <cellStyle name="Komma 6 3 2 4" xfId="1246" xr:uid="{00000000-0005-0000-0000-00007E000000}"/>
    <cellStyle name="Komma 6 3 2 4 2" xfId="3310" xr:uid="{00000000-0005-0000-0000-00007E000000}"/>
    <cellStyle name="Komma 6 3 2 4 2 2" xfId="7438" xr:uid="{00000000-0005-0000-0000-00007E000000}"/>
    <cellStyle name="Komma 6 3 2 4 3" xfId="5374" xr:uid="{00000000-0005-0000-0000-00007E000000}"/>
    <cellStyle name="Komma 6 3 2 5" xfId="2278" xr:uid="{00000000-0005-0000-0000-00007E000000}"/>
    <cellStyle name="Komma 6 3 2 5 2" xfId="6406" xr:uid="{00000000-0005-0000-0000-00007E000000}"/>
    <cellStyle name="Komma 6 3 2 6" xfId="4342" xr:uid="{00000000-0005-0000-0000-00007E000000}"/>
    <cellStyle name="Komma 6 3 3" xfId="343" xr:uid="{00000000-0005-0000-0000-00007E000000}"/>
    <cellStyle name="Komma 6 3 3 2" xfId="859" xr:uid="{00000000-0005-0000-0000-00007E000000}"/>
    <cellStyle name="Komma 6 3 3 2 2" xfId="1891" xr:uid="{00000000-0005-0000-0000-00007E000000}"/>
    <cellStyle name="Komma 6 3 3 2 2 2" xfId="3955" xr:uid="{00000000-0005-0000-0000-00007E000000}"/>
    <cellStyle name="Komma 6 3 3 2 2 2 2" xfId="8083" xr:uid="{00000000-0005-0000-0000-00007E000000}"/>
    <cellStyle name="Komma 6 3 3 2 2 3" xfId="6019" xr:uid="{00000000-0005-0000-0000-00007E000000}"/>
    <cellStyle name="Komma 6 3 3 2 3" xfId="2923" xr:uid="{00000000-0005-0000-0000-00007E000000}"/>
    <cellStyle name="Komma 6 3 3 2 3 2" xfId="7051" xr:uid="{00000000-0005-0000-0000-00007E000000}"/>
    <cellStyle name="Komma 6 3 3 2 4" xfId="4987" xr:uid="{00000000-0005-0000-0000-00007E000000}"/>
    <cellStyle name="Komma 6 3 3 3" xfId="1375" xr:uid="{00000000-0005-0000-0000-00007E000000}"/>
    <cellStyle name="Komma 6 3 3 3 2" xfId="3439" xr:uid="{00000000-0005-0000-0000-00007E000000}"/>
    <cellStyle name="Komma 6 3 3 3 2 2" xfId="7567" xr:uid="{00000000-0005-0000-0000-00007E000000}"/>
    <cellStyle name="Komma 6 3 3 3 3" xfId="5503" xr:uid="{00000000-0005-0000-0000-00007E000000}"/>
    <cellStyle name="Komma 6 3 3 4" xfId="2407" xr:uid="{00000000-0005-0000-0000-00007E000000}"/>
    <cellStyle name="Komma 6 3 3 4 2" xfId="6535" xr:uid="{00000000-0005-0000-0000-00007E000000}"/>
    <cellStyle name="Komma 6 3 3 5" xfId="4471" xr:uid="{00000000-0005-0000-0000-00007E000000}"/>
    <cellStyle name="Komma 6 3 4" xfId="601" xr:uid="{00000000-0005-0000-0000-00007E000000}"/>
    <cellStyle name="Komma 6 3 4 2" xfId="1633" xr:uid="{00000000-0005-0000-0000-00007E000000}"/>
    <cellStyle name="Komma 6 3 4 2 2" xfId="3697" xr:uid="{00000000-0005-0000-0000-00007E000000}"/>
    <cellStyle name="Komma 6 3 4 2 2 2" xfId="7825" xr:uid="{00000000-0005-0000-0000-00007E000000}"/>
    <cellStyle name="Komma 6 3 4 2 3" xfId="5761" xr:uid="{00000000-0005-0000-0000-00007E000000}"/>
    <cellStyle name="Komma 6 3 4 3" xfId="2665" xr:uid="{00000000-0005-0000-0000-00007E000000}"/>
    <cellStyle name="Komma 6 3 4 3 2" xfId="6793" xr:uid="{00000000-0005-0000-0000-00007E000000}"/>
    <cellStyle name="Komma 6 3 4 4" xfId="4729" xr:uid="{00000000-0005-0000-0000-00007E000000}"/>
    <cellStyle name="Komma 6 3 5" xfId="1117" xr:uid="{00000000-0005-0000-0000-00007E000000}"/>
    <cellStyle name="Komma 6 3 5 2" xfId="3181" xr:uid="{00000000-0005-0000-0000-00007E000000}"/>
    <cellStyle name="Komma 6 3 5 2 2" xfId="7309" xr:uid="{00000000-0005-0000-0000-00007E000000}"/>
    <cellStyle name="Komma 6 3 5 3" xfId="5245" xr:uid="{00000000-0005-0000-0000-00007E000000}"/>
    <cellStyle name="Komma 6 3 6" xfId="2149" xr:uid="{00000000-0005-0000-0000-00007E000000}"/>
    <cellStyle name="Komma 6 3 6 2" xfId="6277" xr:uid="{00000000-0005-0000-0000-00007E000000}"/>
    <cellStyle name="Komma 6 3 7" xfId="4213" xr:uid="{00000000-0005-0000-0000-00007E000000}"/>
    <cellStyle name="Komma 6 4" xfId="135" xr:uid="{00000000-0005-0000-0000-00007B000000}"/>
    <cellStyle name="Komma 6 4 2" xfId="393" xr:uid="{00000000-0005-0000-0000-00007B000000}"/>
    <cellStyle name="Komma 6 4 2 2" xfId="909" xr:uid="{00000000-0005-0000-0000-00007B000000}"/>
    <cellStyle name="Komma 6 4 2 2 2" xfId="1941" xr:uid="{00000000-0005-0000-0000-00007B000000}"/>
    <cellStyle name="Komma 6 4 2 2 2 2" xfId="4005" xr:uid="{00000000-0005-0000-0000-00007B000000}"/>
    <cellStyle name="Komma 6 4 2 2 2 2 2" xfId="8133" xr:uid="{00000000-0005-0000-0000-00007B000000}"/>
    <cellStyle name="Komma 6 4 2 2 2 3" xfId="6069" xr:uid="{00000000-0005-0000-0000-00007B000000}"/>
    <cellStyle name="Komma 6 4 2 2 3" xfId="2973" xr:uid="{00000000-0005-0000-0000-00007B000000}"/>
    <cellStyle name="Komma 6 4 2 2 3 2" xfId="7101" xr:uid="{00000000-0005-0000-0000-00007B000000}"/>
    <cellStyle name="Komma 6 4 2 2 4" xfId="5037" xr:uid="{00000000-0005-0000-0000-00007B000000}"/>
    <cellStyle name="Komma 6 4 2 3" xfId="1425" xr:uid="{00000000-0005-0000-0000-00007B000000}"/>
    <cellStyle name="Komma 6 4 2 3 2" xfId="3489" xr:uid="{00000000-0005-0000-0000-00007B000000}"/>
    <cellStyle name="Komma 6 4 2 3 2 2" xfId="7617" xr:uid="{00000000-0005-0000-0000-00007B000000}"/>
    <cellStyle name="Komma 6 4 2 3 3" xfId="5553" xr:uid="{00000000-0005-0000-0000-00007B000000}"/>
    <cellStyle name="Komma 6 4 2 4" xfId="2457" xr:uid="{00000000-0005-0000-0000-00007B000000}"/>
    <cellStyle name="Komma 6 4 2 4 2" xfId="6585" xr:uid="{00000000-0005-0000-0000-00007B000000}"/>
    <cellStyle name="Komma 6 4 2 5" xfId="4521" xr:uid="{00000000-0005-0000-0000-00007B000000}"/>
    <cellStyle name="Komma 6 4 3" xfId="651" xr:uid="{00000000-0005-0000-0000-00007B000000}"/>
    <cellStyle name="Komma 6 4 3 2" xfId="1683" xr:uid="{00000000-0005-0000-0000-00007B000000}"/>
    <cellStyle name="Komma 6 4 3 2 2" xfId="3747" xr:uid="{00000000-0005-0000-0000-00007B000000}"/>
    <cellStyle name="Komma 6 4 3 2 2 2" xfId="7875" xr:uid="{00000000-0005-0000-0000-00007B000000}"/>
    <cellStyle name="Komma 6 4 3 2 3" xfId="5811" xr:uid="{00000000-0005-0000-0000-00007B000000}"/>
    <cellStyle name="Komma 6 4 3 3" xfId="2715" xr:uid="{00000000-0005-0000-0000-00007B000000}"/>
    <cellStyle name="Komma 6 4 3 3 2" xfId="6843" xr:uid="{00000000-0005-0000-0000-00007B000000}"/>
    <cellStyle name="Komma 6 4 3 4" xfId="4779" xr:uid="{00000000-0005-0000-0000-00007B000000}"/>
    <cellStyle name="Komma 6 4 4" xfId="1167" xr:uid="{00000000-0005-0000-0000-00007B000000}"/>
    <cellStyle name="Komma 6 4 4 2" xfId="3231" xr:uid="{00000000-0005-0000-0000-00007B000000}"/>
    <cellStyle name="Komma 6 4 4 2 2" xfId="7359" xr:uid="{00000000-0005-0000-0000-00007B000000}"/>
    <cellStyle name="Komma 6 4 4 3" xfId="5295" xr:uid="{00000000-0005-0000-0000-00007B000000}"/>
    <cellStyle name="Komma 6 4 5" xfId="2199" xr:uid="{00000000-0005-0000-0000-00007B000000}"/>
    <cellStyle name="Komma 6 4 5 2" xfId="6327" xr:uid="{00000000-0005-0000-0000-00007B000000}"/>
    <cellStyle name="Komma 6 4 6" xfId="4263" xr:uid="{00000000-0005-0000-0000-00007B000000}"/>
    <cellStyle name="Komma 6 5" xfId="264" xr:uid="{00000000-0005-0000-0000-00007B000000}"/>
    <cellStyle name="Komma 6 5 2" xfId="780" xr:uid="{00000000-0005-0000-0000-00007B000000}"/>
    <cellStyle name="Komma 6 5 2 2" xfId="1812" xr:uid="{00000000-0005-0000-0000-00007B000000}"/>
    <cellStyle name="Komma 6 5 2 2 2" xfId="3876" xr:uid="{00000000-0005-0000-0000-00007B000000}"/>
    <cellStyle name="Komma 6 5 2 2 2 2" xfId="8004" xr:uid="{00000000-0005-0000-0000-00007B000000}"/>
    <cellStyle name="Komma 6 5 2 2 3" xfId="5940" xr:uid="{00000000-0005-0000-0000-00007B000000}"/>
    <cellStyle name="Komma 6 5 2 3" xfId="2844" xr:uid="{00000000-0005-0000-0000-00007B000000}"/>
    <cellStyle name="Komma 6 5 2 3 2" xfId="6972" xr:uid="{00000000-0005-0000-0000-00007B000000}"/>
    <cellStyle name="Komma 6 5 2 4" xfId="4908" xr:uid="{00000000-0005-0000-0000-00007B000000}"/>
    <cellStyle name="Komma 6 5 3" xfId="1296" xr:uid="{00000000-0005-0000-0000-00007B000000}"/>
    <cellStyle name="Komma 6 5 3 2" xfId="3360" xr:uid="{00000000-0005-0000-0000-00007B000000}"/>
    <cellStyle name="Komma 6 5 3 2 2" xfId="7488" xr:uid="{00000000-0005-0000-0000-00007B000000}"/>
    <cellStyle name="Komma 6 5 3 3" xfId="5424" xr:uid="{00000000-0005-0000-0000-00007B000000}"/>
    <cellStyle name="Komma 6 5 4" xfId="2328" xr:uid="{00000000-0005-0000-0000-00007B000000}"/>
    <cellStyle name="Komma 6 5 4 2" xfId="6456" xr:uid="{00000000-0005-0000-0000-00007B000000}"/>
    <cellStyle name="Komma 6 5 5" xfId="4392" xr:uid="{00000000-0005-0000-0000-00007B000000}"/>
    <cellStyle name="Komma 6 6" xfId="522" xr:uid="{00000000-0005-0000-0000-00007B000000}"/>
    <cellStyle name="Komma 6 6 2" xfId="1554" xr:uid="{00000000-0005-0000-0000-00007B000000}"/>
    <cellStyle name="Komma 6 6 2 2" xfId="3618" xr:uid="{00000000-0005-0000-0000-00007B000000}"/>
    <cellStyle name="Komma 6 6 2 2 2" xfId="7746" xr:uid="{00000000-0005-0000-0000-00007B000000}"/>
    <cellStyle name="Komma 6 6 2 3" xfId="5682" xr:uid="{00000000-0005-0000-0000-00007B000000}"/>
    <cellStyle name="Komma 6 6 3" xfId="2586" xr:uid="{00000000-0005-0000-0000-00007B000000}"/>
    <cellStyle name="Komma 6 6 3 2" xfId="6714" xr:uid="{00000000-0005-0000-0000-00007B000000}"/>
    <cellStyle name="Komma 6 6 4" xfId="4650" xr:uid="{00000000-0005-0000-0000-00007B000000}"/>
    <cellStyle name="Komma 6 7" xfId="1038" xr:uid="{00000000-0005-0000-0000-00007B000000}"/>
    <cellStyle name="Komma 6 7 2" xfId="3102" xr:uid="{00000000-0005-0000-0000-00007B000000}"/>
    <cellStyle name="Komma 6 7 2 2" xfId="7230" xr:uid="{00000000-0005-0000-0000-00007B000000}"/>
    <cellStyle name="Komma 6 7 3" xfId="5166" xr:uid="{00000000-0005-0000-0000-00007B000000}"/>
    <cellStyle name="Komma 6 8" xfId="2070" xr:uid="{00000000-0005-0000-0000-00007B000000}"/>
    <cellStyle name="Komma 6 8 2" xfId="6198" xr:uid="{00000000-0005-0000-0000-00007B000000}"/>
    <cellStyle name="Komma 6 9" xfId="4134" xr:uid="{00000000-0005-0000-0000-00007B000000}"/>
    <cellStyle name="Komma 7" xfId="37" xr:uid="{00000000-0005-0000-0000-00007F000000}"/>
    <cellStyle name="Komma 7 2" xfId="101" xr:uid="{00000000-0005-0000-0000-000080000000}"/>
    <cellStyle name="Komma 7 2 2" xfId="230" xr:uid="{00000000-0005-0000-0000-000080000000}"/>
    <cellStyle name="Komma 7 2 2 2" xfId="488" xr:uid="{00000000-0005-0000-0000-000080000000}"/>
    <cellStyle name="Komma 7 2 2 2 2" xfId="1004" xr:uid="{00000000-0005-0000-0000-000080000000}"/>
    <cellStyle name="Komma 7 2 2 2 2 2" xfId="2036" xr:uid="{00000000-0005-0000-0000-000080000000}"/>
    <cellStyle name="Komma 7 2 2 2 2 2 2" xfId="4100" xr:uid="{00000000-0005-0000-0000-000080000000}"/>
    <cellStyle name="Komma 7 2 2 2 2 2 2 2" xfId="8228" xr:uid="{00000000-0005-0000-0000-000080000000}"/>
    <cellStyle name="Komma 7 2 2 2 2 2 3" xfId="6164" xr:uid="{00000000-0005-0000-0000-000080000000}"/>
    <cellStyle name="Komma 7 2 2 2 2 3" xfId="3068" xr:uid="{00000000-0005-0000-0000-000080000000}"/>
    <cellStyle name="Komma 7 2 2 2 2 3 2" xfId="7196" xr:uid="{00000000-0005-0000-0000-000080000000}"/>
    <cellStyle name="Komma 7 2 2 2 2 4" xfId="5132" xr:uid="{00000000-0005-0000-0000-000080000000}"/>
    <cellStyle name="Komma 7 2 2 2 3" xfId="1520" xr:uid="{00000000-0005-0000-0000-000080000000}"/>
    <cellStyle name="Komma 7 2 2 2 3 2" xfId="3584" xr:uid="{00000000-0005-0000-0000-000080000000}"/>
    <cellStyle name="Komma 7 2 2 2 3 2 2" xfId="7712" xr:uid="{00000000-0005-0000-0000-000080000000}"/>
    <cellStyle name="Komma 7 2 2 2 3 3" xfId="5648" xr:uid="{00000000-0005-0000-0000-000080000000}"/>
    <cellStyle name="Komma 7 2 2 2 4" xfId="2552" xr:uid="{00000000-0005-0000-0000-000080000000}"/>
    <cellStyle name="Komma 7 2 2 2 4 2" xfId="6680" xr:uid="{00000000-0005-0000-0000-000080000000}"/>
    <cellStyle name="Komma 7 2 2 2 5" xfId="4616" xr:uid="{00000000-0005-0000-0000-000080000000}"/>
    <cellStyle name="Komma 7 2 2 3" xfId="746" xr:uid="{00000000-0005-0000-0000-000080000000}"/>
    <cellStyle name="Komma 7 2 2 3 2" xfId="1778" xr:uid="{00000000-0005-0000-0000-000080000000}"/>
    <cellStyle name="Komma 7 2 2 3 2 2" xfId="3842" xr:uid="{00000000-0005-0000-0000-000080000000}"/>
    <cellStyle name="Komma 7 2 2 3 2 2 2" xfId="7970" xr:uid="{00000000-0005-0000-0000-000080000000}"/>
    <cellStyle name="Komma 7 2 2 3 2 3" xfId="5906" xr:uid="{00000000-0005-0000-0000-000080000000}"/>
    <cellStyle name="Komma 7 2 2 3 3" xfId="2810" xr:uid="{00000000-0005-0000-0000-000080000000}"/>
    <cellStyle name="Komma 7 2 2 3 3 2" xfId="6938" xr:uid="{00000000-0005-0000-0000-000080000000}"/>
    <cellStyle name="Komma 7 2 2 3 4" xfId="4874" xr:uid="{00000000-0005-0000-0000-000080000000}"/>
    <cellStyle name="Komma 7 2 2 4" xfId="1262" xr:uid="{00000000-0005-0000-0000-000080000000}"/>
    <cellStyle name="Komma 7 2 2 4 2" xfId="3326" xr:uid="{00000000-0005-0000-0000-000080000000}"/>
    <cellStyle name="Komma 7 2 2 4 2 2" xfId="7454" xr:uid="{00000000-0005-0000-0000-000080000000}"/>
    <cellStyle name="Komma 7 2 2 4 3" xfId="5390" xr:uid="{00000000-0005-0000-0000-000080000000}"/>
    <cellStyle name="Komma 7 2 2 5" xfId="2294" xr:uid="{00000000-0005-0000-0000-000080000000}"/>
    <cellStyle name="Komma 7 2 2 5 2" xfId="6422" xr:uid="{00000000-0005-0000-0000-000080000000}"/>
    <cellStyle name="Komma 7 2 2 6" xfId="4358" xr:uid="{00000000-0005-0000-0000-000080000000}"/>
    <cellStyle name="Komma 7 2 3" xfId="359" xr:uid="{00000000-0005-0000-0000-000080000000}"/>
    <cellStyle name="Komma 7 2 3 2" xfId="875" xr:uid="{00000000-0005-0000-0000-000080000000}"/>
    <cellStyle name="Komma 7 2 3 2 2" xfId="1907" xr:uid="{00000000-0005-0000-0000-000080000000}"/>
    <cellStyle name="Komma 7 2 3 2 2 2" xfId="3971" xr:uid="{00000000-0005-0000-0000-000080000000}"/>
    <cellStyle name="Komma 7 2 3 2 2 2 2" xfId="8099" xr:uid="{00000000-0005-0000-0000-000080000000}"/>
    <cellStyle name="Komma 7 2 3 2 2 3" xfId="6035" xr:uid="{00000000-0005-0000-0000-000080000000}"/>
    <cellStyle name="Komma 7 2 3 2 3" xfId="2939" xr:uid="{00000000-0005-0000-0000-000080000000}"/>
    <cellStyle name="Komma 7 2 3 2 3 2" xfId="7067" xr:uid="{00000000-0005-0000-0000-000080000000}"/>
    <cellStyle name="Komma 7 2 3 2 4" xfId="5003" xr:uid="{00000000-0005-0000-0000-000080000000}"/>
    <cellStyle name="Komma 7 2 3 3" xfId="1391" xr:uid="{00000000-0005-0000-0000-000080000000}"/>
    <cellStyle name="Komma 7 2 3 3 2" xfId="3455" xr:uid="{00000000-0005-0000-0000-000080000000}"/>
    <cellStyle name="Komma 7 2 3 3 2 2" xfId="7583" xr:uid="{00000000-0005-0000-0000-000080000000}"/>
    <cellStyle name="Komma 7 2 3 3 3" xfId="5519" xr:uid="{00000000-0005-0000-0000-000080000000}"/>
    <cellStyle name="Komma 7 2 3 4" xfId="2423" xr:uid="{00000000-0005-0000-0000-000080000000}"/>
    <cellStyle name="Komma 7 2 3 4 2" xfId="6551" xr:uid="{00000000-0005-0000-0000-000080000000}"/>
    <cellStyle name="Komma 7 2 3 5" xfId="4487" xr:uid="{00000000-0005-0000-0000-000080000000}"/>
    <cellStyle name="Komma 7 2 4" xfId="617" xr:uid="{00000000-0005-0000-0000-000080000000}"/>
    <cellStyle name="Komma 7 2 4 2" xfId="1649" xr:uid="{00000000-0005-0000-0000-000080000000}"/>
    <cellStyle name="Komma 7 2 4 2 2" xfId="3713" xr:uid="{00000000-0005-0000-0000-000080000000}"/>
    <cellStyle name="Komma 7 2 4 2 2 2" xfId="7841" xr:uid="{00000000-0005-0000-0000-000080000000}"/>
    <cellStyle name="Komma 7 2 4 2 3" xfId="5777" xr:uid="{00000000-0005-0000-0000-000080000000}"/>
    <cellStyle name="Komma 7 2 4 3" xfId="2681" xr:uid="{00000000-0005-0000-0000-000080000000}"/>
    <cellStyle name="Komma 7 2 4 3 2" xfId="6809" xr:uid="{00000000-0005-0000-0000-000080000000}"/>
    <cellStyle name="Komma 7 2 4 4" xfId="4745" xr:uid="{00000000-0005-0000-0000-000080000000}"/>
    <cellStyle name="Komma 7 2 5" xfId="1133" xr:uid="{00000000-0005-0000-0000-000080000000}"/>
    <cellStyle name="Komma 7 2 5 2" xfId="3197" xr:uid="{00000000-0005-0000-0000-000080000000}"/>
    <cellStyle name="Komma 7 2 5 2 2" xfId="7325" xr:uid="{00000000-0005-0000-0000-000080000000}"/>
    <cellStyle name="Komma 7 2 5 3" xfId="5261" xr:uid="{00000000-0005-0000-0000-000080000000}"/>
    <cellStyle name="Komma 7 2 6" xfId="2165" xr:uid="{00000000-0005-0000-0000-000080000000}"/>
    <cellStyle name="Komma 7 2 6 2" xfId="6293" xr:uid="{00000000-0005-0000-0000-000080000000}"/>
    <cellStyle name="Komma 7 2 7" xfId="4229" xr:uid="{00000000-0005-0000-0000-000080000000}"/>
    <cellStyle name="Komma 7 3" xfId="166" xr:uid="{00000000-0005-0000-0000-00007F000000}"/>
    <cellStyle name="Komma 7 3 2" xfId="424" xr:uid="{00000000-0005-0000-0000-00007F000000}"/>
    <cellStyle name="Komma 7 3 2 2" xfId="940" xr:uid="{00000000-0005-0000-0000-00007F000000}"/>
    <cellStyle name="Komma 7 3 2 2 2" xfId="1972" xr:uid="{00000000-0005-0000-0000-00007F000000}"/>
    <cellStyle name="Komma 7 3 2 2 2 2" xfId="4036" xr:uid="{00000000-0005-0000-0000-00007F000000}"/>
    <cellStyle name="Komma 7 3 2 2 2 2 2" xfId="8164" xr:uid="{00000000-0005-0000-0000-00007F000000}"/>
    <cellStyle name="Komma 7 3 2 2 2 3" xfId="6100" xr:uid="{00000000-0005-0000-0000-00007F000000}"/>
    <cellStyle name="Komma 7 3 2 2 3" xfId="3004" xr:uid="{00000000-0005-0000-0000-00007F000000}"/>
    <cellStyle name="Komma 7 3 2 2 3 2" xfId="7132" xr:uid="{00000000-0005-0000-0000-00007F000000}"/>
    <cellStyle name="Komma 7 3 2 2 4" xfId="5068" xr:uid="{00000000-0005-0000-0000-00007F000000}"/>
    <cellStyle name="Komma 7 3 2 3" xfId="1456" xr:uid="{00000000-0005-0000-0000-00007F000000}"/>
    <cellStyle name="Komma 7 3 2 3 2" xfId="3520" xr:uid="{00000000-0005-0000-0000-00007F000000}"/>
    <cellStyle name="Komma 7 3 2 3 2 2" xfId="7648" xr:uid="{00000000-0005-0000-0000-00007F000000}"/>
    <cellStyle name="Komma 7 3 2 3 3" xfId="5584" xr:uid="{00000000-0005-0000-0000-00007F000000}"/>
    <cellStyle name="Komma 7 3 2 4" xfId="2488" xr:uid="{00000000-0005-0000-0000-00007F000000}"/>
    <cellStyle name="Komma 7 3 2 4 2" xfId="6616" xr:uid="{00000000-0005-0000-0000-00007F000000}"/>
    <cellStyle name="Komma 7 3 2 5" xfId="4552" xr:uid="{00000000-0005-0000-0000-00007F000000}"/>
    <cellStyle name="Komma 7 3 3" xfId="682" xr:uid="{00000000-0005-0000-0000-00007F000000}"/>
    <cellStyle name="Komma 7 3 3 2" xfId="1714" xr:uid="{00000000-0005-0000-0000-00007F000000}"/>
    <cellStyle name="Komma 7 3 3 2 2" xfId="3778" xr:uid="{00000000-0005-0000-0000-00007F000000}"/>
    <cellStyle name="Komma 7 3 3 2 2 2" xfId="7906" xr:uid="{00000000-0005-0000-0000-00007F000000}"/>
    <cellStyle name="Komma 7 3 3 2 3" xfId="5842" xr:uid="{00000000-0005-0000-0000-00007F000000}"/>
    <cellStyle name="Komma 7 3 3 3" xfId="2746" xr:uid="{00000000-0005-0000-0000-00007F000000}"/>
    <cellStyle name="Komma 7 3 3 3 2" xfId="6874" xr:uid="{00000000-0005-0000-0000-00007F000000}"/>
    <cellStyle name="Komma 7 3 3 4" xfId="4810" xr:uid="{00000000-0005-0000-0000-00007F000000}"/>
    <cellStyle name="Komma 7 3 4" xfId="1198" xr:uid="{00000000-0005-0000-0000-00007F000000}"/>
    <cellStyle name="Komma 7 3 4 2" xfId="3262" xr:uid="{00000000-0005-0000-0000-00007F000000}"/>
    <cellStyle name="Komma 7 3 4 2 2" xfId="7390" xr:uid="{00000000-0005-0000-0000-00007F000000}"/>
    <cellStyle name="Komma 7 3 4 3" xfId="5326" xr:uid="{00000000-0005-0000-0000-00007F000000}"/>
    <cellStyle name="Komma 7 3 5" xfId="2230" xr:uid="{00000000-0005-0000-0000-00007F000000}"/>
    <cellStyle name="Komma 7 3 5 2" xfId="6358" xr:uid="{00000000-0005-0000-0000-00007F000000}"/>
    <cellStyle name="Komma 7 3 6" xfId="4294" xr:uid="{00000000-0005-0000-0000-00007F000000}"/>
    <cellStyle name="Komma 7 4" xfId="295" xr:uid="{00000000-0005-0000-0000-00007F000000}"/>
    <cellStyle name="Komma 7 4 2" xfId="811" xr:uid="{00000000-0005-0000-0000-00007F000000}"/>
    <cellStyle name="Komma 7 4 2 2" xfId="1843" xr:uid="{00000000-0005-0000-0000-00007F000000}"/>
    <cellStyle name="Komma 7 4 2 2 2" xfId="3907" xr:uid="{00000000-0005-0000-0000-00007F000000}"/>
    <cellStyle name="Komma 7 4 2 2 2 2" xfId="8035" xr:uid="{00000000-0005-0000-0000-00007F000000}"/>
    <cellStyle name="Komma 7 4 2 2 3" xfId="5971" xr:uid="{00000000-0005-0000-0000-00007F000000}"/>
    <cellStyle name="Komma 7 4 2 3" xfId="2875" xr:uid="{00000000-0005-0000-0000-00007F000000}"/>
    <cellStyle name="Komma 7 4 2 3 2" xfId="7003" xr:uid="{00000000-0005-0000-0000-00007F000000}"/>
    <cellStyle name="Komma 7 4 2 4" xfId="4939" xr:uid="{00000000-0005-0000-0000-00007F000000}"/>
    <cellStyle name="Komma 7 4 3" xfId="1327" xr:uid="{00000000-0005-0000-0000-00007F000000}"/>
    <cellStyle name="Komma 7 4 3 2" xfId="3391" xr:uid="{00000000-0005-0000-0000-00007F000000}"/>
    <cellStyle name="Komma 7 4 3 2 2" xfId="7519" xr:uid="{00000000-0005-0000-0000-00007F000000}"/>
    <cellStyle name="Komma 7 4 3 3" xfId="5455" xr:uid="{00000000-0005-0000-0000-00007F000000}"/>
    <cellStyle name="Komma 7 4 4" xfId="2359" xr:uid="{00000000-0005-0000-0000-00007F000000}"/>
    <cellStyle name="Komma 7 4 4 2" xfId="6487" xr:uid="{00000000-0005-0000-0000-00007F000000}"/>
    <cellStyle name="Komma 7 4 5" xfId="4423" xr:uid="{00000000-0005-0000-0000-00007F000000}"/>
    <cellStyle name="Komma 7 5" xfId="553" xr:uid="{00000000-0005-0000-0000-00007F000000}"/>
    <cellStyle name="Komma 7 5 2" xfId="1585" xr:uid="{00000000-0005-0000-0000-00007F000000}"/>
    <cellStyle name="Komma 7 5 2 2" xfId="3649" xr:uid="{00000000-0005-0000-0000-00007F000000}"/>
    <cellStyle name="Komma 7 5 2 2 2" xfId="7777" xr:uid="{00000000-0005-0000-0000-00007F000000}"/>
    <cellStyle name="Komma 7 5 2 3" xfId="5713" xr:uid="{00000000-0005-0000-0000-00007F000000}"/>
    <cellStyle name="Komma 7 5 3" xfId="2617" xr:uid="{00000000-0005-0000-0000-00007F000000}"/>
    <cellStyle name="Komma 7 5 3 2" xfId="6745" xr:uid="{00000000-0005-0000-0000-00007F000000}"/>
    <cellStyle name="Komma 7 5 4" xfId="4681" xr:uid="{00000000-0005-0000-0000-00007F000000}"/>
    <cellStyle name="Komma 7 6" xfId="1069" xr:uid="{00000000-0005-0000-0000-00007F000000}"/>
    <cellStyle name="Komma 7 6 2" xfId="3133" xr:uid="{00000000-0005-0000-0000-00007F000000}"/>
    <cellStyle name="Komma 7 6 2 2" xfId="7261" xr:uid="{00000000-0005-0000-0000-00007F000000}"/>
    <cellStyle name="Komma 7 6 3" xfId="5197" xr:uid="{00000000-0005-0000-0000-00007F000000}"/>
    <cellStyle name="Komma 7 7" xfId="2101" xr:uid="{00000000-0005-0000-0000-00007F000000}"/>
    <cellStyle name="Komma 7 7 2" xfId="6229" xr:uid="{00000000-0005-0000-0000-00007F000000}"/>
    <cellStyle name="Komma 7 8" xfId="4165" xr:uid="{00000000-0005-0000-0000-00007F000000}"/>
    <cellStyle name="Komma 8" xfId="69" xr:uid="{00000000-0005-0000-0000-000081000000}"/>
    <cellStyle name="Komma 8 2" xfId="198" xr:uid="{00000000-0005-0000-0000-000081000000}"/>
    <cellStyle name="Komma 8 2 2" xfId="456" xr:uid="{00000000-0005-0000-0000-000081000000}"/>
    <cellStyle name="Komma 8 2 2 2" xfId="972" xr:uid="{00000000-0005-0000-0000-000081000000}"/>
    <cellStyle name="Komma 8 2 2 2 2" xfId="2004" xr:uid="{00000000-0005-0000-0000-000081000000}"/>
    <cellStyle name="Komma 8 2 2 2 2 2" xfId="4068" xr:uid="{00000000-0005-0000-0000-000081000000}"/>
    <cellStyle name="Komma 8 2 2 2 2 2 2" xfId="8196" xr:uid="{00000000-0005-0000-0000-000081000000}"/>
    <cellStyle name="Komma 8 2 2 2 2 3" xfId="6132" xr:uid="{00000000-0005-0000-0000-000081000000}"/>
    <cellStyle name="Komma 8 2 2 2 3" xfId="3036" xr:uid="{00000000-0005-0000-0000-000081000000}"/>
    <cellStyle name="Komma 8 2 2 2 3 2" xfId="7164" xr:uid="{00000000-0005-0000-0000-000081000000}"/>
    <cellStyle name="Komma 8 2 2 2 4" xfId="5100" xr:uid="{00000000-0005-0000-0000-000081000000}"/>
    <cellStyle name="Komma 8 2 2 3" xfId="1488" xr:uid="{00000000-0005-0000-0000-000081000000}"/>
    <cellStyle name="Komma 8 2 2 3 2" xfId="3552" xr:uid="{00000000-0005-0000-0000-000081000000}"/>
    <cellStyle name="Komma 8 2 2 3 2 2" xfId="7680" xr:uid="{00000000-0005-0000-0000-000081000000}"/>
    <cellStyle name="Komma 8 2 2 3 3" xfId="5616" xr:uid="{00000000-0005-0000-0000-000081000000}"/>
    <cellStyle name="Komma 8 2 2 4" xfId="2520" xr:uid="{00000000-0005-0000-0000-000081000000}"/>
    <cellStyle name="Komma 8 2 2 4 2" xfId="6648" xr:uid="{00000000-0005-0000-0000-000081000000}"/>
    <cellStyle name="Komma 8 2 2 5" xfId="4584" xr:uid="{00000000-0005-0000-0000-000081000000}"/>
    <cellStyle name="Komma 8 2 3" xfId="714" xr:uid="{00000000-0005-0000-0000-000081000000}"/>
    <cellStyle name="Komma 8 2 3 2" xfId="1746" xr:uid="{00000000-0005-0000-0000-000081000000}"/>
    <cellStyle name="Komma 8 2 3 2 2" xfId="3810" xr:uid="{00000000-0005-0000-0000-000081000000}"/>
    <cellStyle name="Komma 8 2 3 2 2 2" xfId="7938" xr:uid="{00000000-0005-0000-0000-000081000000}"/>
    <cellStyle name="Komma 8 2 3 2 3" xfId="5874" xr:uid="{00000000-0005-0000-0000-000081000000}"/>
    <cellStyle name="Komma 8 2 3 3" xfId="2778" xr:uid="{00000000-0005-0000-0000-000081000000}"/>
    <cellStyle name="Komma 8 2 3 3 2" xfId="6906" xr:uid="{00000000-0005-0000-0000-000081000000}"/>
    <cellStyle name="Komma 8 2 3 4" xfId="4842" xr:uid="{00000000-0005-0000-0000-000081000000}"/>
    <cellStyle name="Komma 8 2 4" xfId="1230" xr:uid="{00000000-0005-0000-0000-000081000000}"/>
    <cellStyle name="Komma 8 2 4 2" xfId="3294" xr:uid="{00000000-0005-0000-0000-000081000000}"/>
    <cellStyle name="Komma 8 2 4 2 2" xfId="7422" xr:uid="{00000000-0005-0000-0000-000081000000}"/>
    <cellStyle name="Komma 8 2 4 3" xfId="5358" xr:uid="{00000000-0005-0000-0000-000081000000}"/>
    <cellStyle name="Komma 8 2 5" xfId="2262" xr:uid="{00000000-0005-0000-0000-000081000000}"/>
    <cellStyle name="Komma 8 2 5 2" xfId="6390" xr:uid="{00000000-0005-0000-0000-000081000000}"/>
    <cellStyle name="Komma 8 2 6" xfId="4326" xr:uid="{00000000-0005-0000-0000-000081000000}"/>
    <cellStyle name="Komma 8 3" xfId="327" xr:uid="{00000000-0005-0000-0000-000081000000}"/>
    <cellStyle name="Komma 8 3 2" xfId="843" xr:uid="{00000000-0005-0000-0000-000081000000}"/>
    <cellStyle name="Komma 8 3 2 2" xfId="1875" xr:uid="{00000000-0005-0000-0000-000081000000}"/>
    <cellStyle name="Komma 8 3 2 2 2" xfId="3939" xr:uid="{00000000-0005-0000-0000-000081000000}"/>
    <cellStyle name="Komma 8 3 2 2 2 2" xfId="8067" xr:uid="{00000000-0005-0000-0000-000081000000}"/>
    <cellStyle name="Komma 8 3 2 2 3" xfId="6003" xr:uid="{00000000-0005-0000-0000-000081000000}"/>
    <cellStyle name="Komma 8 3 2 3" xfId="2907" xr:uid="{00000000-0005-0000-0000-000081000000}"/>
    <cellStyle name="Komma 8 3 2 3 2" xfId="7035" xr:uid="{00000000-0005-0000-0000-000081000000}"/>
    <cellStyle name="Komma 8 3 2 4" xfId="4971" xr:uid="{00000000-0005-0000-0000-000081000000}"/>
    <cellStyle name="Komma 8 3 3" xfId="1359" xr:uid="{00000000-0005-0000-0000-000081000000}"/>
    <cellStyle name="Komma 8 3 3 2" xfId="3423" xr:uid="{00000000-0005-0000-0000-000081000000}"/>
    <cellStyle name="Komma 8 3 3 2 2" xfId="7551" xr:uid="{00000000-0005-0000-0000-000081000000}"/>
    <cellStyle name="Komma 8 3 3 3" xfId="5487" xr:uid="{00000000-0005-0000-0000-000081000000}"/>
    <cellStyle name="Komma 8 3 4" xfId="2391" xr:uid="{00000000-0005-0000-0000-000081000000}"/>
    <cellStyle name="Komma 8 3 4 2" xfId="6519" xr:uid="{00000000-0005-0000-0000-000081000000}"/>
    <cellStyle name="Komma 8 3 5" xfId="4455" xr:uid="{00000000-0005-0000-0000-000081000000}"/>
    <cellStyle name="Komma 8 4" xfId="585" xr:uid="{00000000-0005-0000-0000-000081000000}"/>
    <cellStyle name="Komma 8 4 2" xfId="1617" xr:uid="{00000000-0005-0000-0000-000081000000}"/>
    <cellStyle name="Komma 8 4 2 2" xfId="3681" xr:uid="{00000000-0005-0000-0000-000081000000}"/>
    <cellStyle name="Komma 8 4 2 2 2" xfId="7809" xr:uid="{00000000-0005-0000-0000-000081000000}"/>
    <cellStyle name="Komma 8 4 2 3" xfId="5745" xr:uid="{00000000-0005-0000-0000-000081000000}"/>
    <cellStyle name="Komma 8 4 3" xfId="2649" xr:uid="{00000000-0005-0000-0000-000081000000}"/>
    <cellStyle name="Komma 8 4 3 2" xfId="6777" xr:uid="{00000000-0005-0000-0000-000081000000}"/>
    <cellStyle name="Komma 8 4 4" xfId="4713" xr:uid="{00000000-0005-0000-0000-000081000000}"/>
    <cellStyle name="Komma 8 5" xfId="1101" xr:uid="{00000000-0005-0000-0000-000081000000}"/>
    <cellStyle name="Komma 8 5 2" xfId="3165" xr:uid="{00000000-0005-0000-0000-000081000000}"/>
    <cellStyle name="Komma 8 5 2 2" xfId="7293" xr:uid="{00000000-0005-0000-0000-000081000000}"/>
    <cellStyle name="Komma 8 5 3" xfId="5229" xr:uid="{00000000-0005-0000-0000-000081000000}"/>
    <cellStyle name="Komma 8 6" xfId="2133" xr:uid="{00000000-0005-0000-0000-000081000000}"/>
    <cellStyle name="Komma 8 6 2" xfId="6261" xr:uid="{00000000-0005-0000-0000-000081000000}"/>
    <cellStyle name="Komma 8 7" xfId="4197" xr:uid="{00000000-0005-0000-0000-000081000000}"/>
    <cellStyle name="Komma 9" xfId="2" xr:uid="{00000000-0005-0000-0000-00002F000000}"/>
    <cellStyle name="Komma 9 2" xfId="134" xr:uid="{00000000-0005-0000-0000-00002F000000}"/>
    <cellStyle name="Komma 9 2 2" xfId="392" xr:uid="{00000000-0005-0000-0000-00002F000000}"/>
    <cellStyle name="Komma 9 2 2 2" xfId="908" xr:uid="{00000000-0005-0000-0000-00002F000000}"/>
    <cellStyle name="Komma 9 2 2 2 2" xfId="1940" xr:uid="{00000000-0005-0000-0000-00002F000000}"/>
    <cellStyle name="Komma 9 2 2 2 2 2" xfId="4004" xr:uid="{00000000-0005-0000-0000-00002F000000}"/>
    <cellStyle name="Komma 9 2 2 2 2 2 2" xfId="8132" xr:uid="{00000000-0005-0000-0000-00002F000000}"/>
    <cellStyle name="Komma 9 2 2 2 2 3" xfId="6068" xr:uid="{00000000-0005-0000-0000-00002F000000}"/>
    <cellStyle name="Komma 9 2 2 2 3" xfId="2972" xr:uid="{00000000-0005-0000-0000-00002F000000}"/>
    <cellStyle name="Komma 9 2 2 2 3 2" xfId="7100" xr:uid="{00000000-0005-0000-0000-00002F000000}"/>
    <cellStyle name="Komma 9 2 2 2 4" xfId="5036" xr:uid="{00000000-0005-0000-0000-00002F000000}"/>
    <cellStyle name="Komma 9 2 2 3" xfId="1424" xr:uid="{00000000-0005-0000-0000-00002F000000}"/>
    <cellStyle name="Komma 9 2 2 3 2" xfId="3488" xr:uid="{00000000-0005-0000-0000-00002F000000}"/>
    <cellStyle name="Komma 9 2 2 3 2 2" xfId="7616" xr:uid="{00000000-0005-0000-0000-00002F000000}"/>
    <cellStyle name="Komma 9 2 2 3 3" xfId="5552" xr:uid="{00000000-0005-0000-0000-00002F000000}"/>
    <cellStyle name="Komma 9 2 2 4" xfId="2456" xr:uid="{00000000-0005-0000-0000-00002F000000}"/>
    <cellStyle name="Komma 9 2 2 4 2" xfId="6584" xr:uid="{00000000-0005-0000-0000-00002F000000}"/>
    <cellStyle name="Komma 9 2 2 5" xfId="4520" xr:uid="{00000000-0005-0000-0000-00002F000000}"/>
    <cellStyle name="Komma 9 2 3" xfId="650" xr:uid="{00000000-0005-0000-0000-00002F000000}"/>
    <cellStyle name="Komma 9 2 3 2" xfId="1682" xr:uid="{00000000-0005-0000-0000-00002F000000}"/>
    <cellStyle name="Komma 9 2 3 2 2" xfId="3746" xr:uid="{00000000-0005-0000-0000-00002F000000}"/>
    <cellStyle name="Komma 9 2 3 2 2 2" xfId="7874" xr:uid="{00000000-0005-0000-0000-00002F000000}"/>
    <cellStyle name="Komma 9 2 3 2 3" xfId="5810" xr:uid="{00000000-0005-0000-0000-00002F000000}"/>
    <cellStyle name="Komma 9 2 3 3" xfId="2714" xr:uid="{00000000-0005-0000-0000-00002F000000}"/>
    <cellStyle name="Komma 9 2 3 3 2" xfId="6842" xr:uid="{00000000-0005-0000-0000-00002F000000}"/>
    <cellStyle name="Komma 9 2 3 4" xfId="4778" xr:uid="{00000000-0005-0000-0000-00002F000000}"/>
    <cellStyle name="Komma 9 2 4" xfId="1166" xr:uid="{00000000-0005-0000-0000-00002F000000}"/>
    <cellStyle name="Komma 9 2 4 2" xfId="3230" xr:uid="{00000000-0005-0000-0000-00002F000000}"/>
    <cellStyle name="Komma 9 2 4 2 2" xfId="7358" xr:uid="{00000000-0005-0000-0000-00002F000000}"/>
    <cellStyle name="Komma 9 2 4 3" xfId="5294" xr:uid="{00000000-0005-0000-0000-00002F000000}"/>
    <cellStyle name="Komma 9 2 5" xfId="2198" xr:uid="{00000000-0005-0000-0000-00002F000000}"/>
    <cellStyle name="Komma 9 2 5 2" xfId="6326" xr:uid="{00000000-0005-0000-0000-00002F000000}"/>
    <cellStyle name="Komma 9 2 6" xfId="4262" xr:uid="{00000000-0005-0000-0000-00002F000000}"/>
    <cellStyle name="Komma 9 3" xfId="263" xr:uid="{00000000-0005-0000-0000-00002F000000}"/>
    <cellStyle name="Komma 9 3 2" xfId="779" xr:uid="{00000000-0005-0000-0000-00002F000000}"/>
    <cellStyle name="Komma 9 3 2 2" xfId="1811" xr:uid="{00000000-0005-0000-0000-00002F000000}"/>
    <cellStyle name="Komma 9 3 2 2 2" xfId="3875" xr:uid="{00000000-0005-0000-0000-00002F000000}"/>
    <cellStyle name="Komma 9 3 2 2 2 2" xfId="8003" xr:uid="{00000000-0005-0000-0000-00002F000000}"/>
    <cellStyle name="Komma 9 3 2 2 3" xfId="5939" xr:uid="{00000000-0005-0000-0000-00002F000000}"/>
    <cellStyle name="Komma 9 3 2 3" xfId="2843" xr:uid="{00000000-0005-0000-0000-00002F000000}"/>
    <cellStyle name="Komma 9 3 2 3 2" xfId="6971" xr:uid="{00000000-0005-0000-0000-00002F000000}"/>
    <cellStyle name="Komma 9 3 2 4" xfId="4907" xr:uid="{00000000-0005-0000-0000-00002F000000}"/>
    <cellStyle name="Komma 9 3 3" xfId="1295" xr:uid="{00000000-0005-0000-0000-00002F000000}"/>
    <cellStyle name="Komma 9 3 3 2" xfId="3359" xr:uid="{00000000-0005-0000-0000-00002F000000}"/>
    <cellStyle name="Komma 9 3 3 2 2" xfId="7487" xr:uid="{00000000-0005-0000-0000-00002F000000}"/>
    <cellStyle name="Komma 9 3 3 3" xfId="5423" xr:uid="{00000000-0005-0000-0000-00002F000000}"/>
    <cellStyle name="Komma 9 3 4" xfId="2327" xr:uid="{00000000-0005-0000-0000-00002F000000}"/>
    <cellStyle name="Komma 9 3 4 2" xfId="6455" xr:uid="{00000000-0005-0000-0000-00002F000000}"/>
    <cellStyle name="Komma 9 3 5" xfId="4391" xr:uid="{00000000-0005-0000-0000-00002F000000}"/>
    <cellStyle name="Komma 9 4" xfId="521" xr:uid="{00000000-0005-0000-0000-00002F000000}"/>
    <cellStyle name="Komma 9 4 2" xfId="1553" xr:uid="{00000000-0005-0000-0000-00002F000000}"/>
    <cellStyle name="Komma 9 4 2 2" xfId="3617" xr:uid="{00000000-0005-0000-0000-00002F000000}"/>
    <cellStyle name="Komma 9 4 2 2 2" xfId="7745" xr:uid="{00000000-0005-0000-0000-00002F000000}"/>
    <cellStyle name="Komma 9 4 2 3" xfId="5681" xr:uid="{00000000-0005-0000-0000-00002F000000}"/>
    <cellStyle name="Komma 9 4 3" xfId="2585" xr:uid="{00000000-0005-0000-0000-00002F000000}"/>
    <cellStyle name="Komma 9 4 3 2" xfId="6713" xr:uid="{00000000-0005-0000-0000-00002F000000}"/>
    <cellStyle name="Komma 9 4 4" xfId="4649" xr:uid="{00000000-0005-0000-0000-00002F000000}"/>
    <cellStyle name="Komma 9 5" xfId="1037" xr:uid="{00000000-0005-0000-0000-00002F000000}"/>
    <cellStyle name="Komma 9 5 2" xfId="3101" xr:uid="{00000000-0005-0000-0000-00002F000000}"/>
    <cellStyle name="Komma 9 5 2 2" xfId="7229" xr:uid="{00000000-0005-0000-0000-00002F000000}"/>
    <cellStyle name="Komma 9 5 3" xfId="5165" xr:uid="{00000000-0005-0000-0000-00002F000000}"/>
    <cellStyle name="Komma 9 6" xfId="2069" xr:uid="{00000000-0005-0000-0000-00002F000000}"/>
    <cellStyle name="Komma 9 6 2" xfId="6197" xr:uid="{00000000-0005-0000-0000-00002F000000}"/>
    <cellStyle name="Komma 9 7" xfId="4133" xr:uid="{00000000-0005-0000-0000-00002F000000}"/>
    <cellStyle name="Standard" xfId="0" builtinId="0"/>
    <cellStyle name="Standard 2" xfId="20" xr:uid="{00000000-0005-0000-0000-000083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5" t="s">
        <v>65</v>
      </c>
      <c r="L1" s="175"/>
      <c r="M1" s="174" t="s">
        <v>18</v>
      </c>
      <c r="N1" s="174"/>
      <c r="O1" s="174"/>
      <c r="P1" s="173" t="s">
        <v>16</v>
      </c>
      <c r="Q1" s="17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124</v>
      </c>
      <c r="E3" s="116" t="s">
        <v>78</v>
      </c>
      <c r="F3" s="116" t="s">
        <v>79</v>
      </c>
      <c r="G3" s="116" t="s">
        <v>80</v>
      </c>
      <c r="H3" s="116" t="s">
        <v>81</v>
      </c>
      <c r="I3" s="116" t="s">
        <v>82</v>
      </c>
      <c r="J3" s="176" t="s">
        <v>1</v>
      </c>
      <c r="K3" s="176"/>
      <c r="L3" s="116" t="s">
        <v>133</v>
      </c>
      <c r="M3" s="116" t="s">
        <v>134</v>
      </c>
      <c r="N3" s="116" t="s">
        <v>135</v>
      </c>
      <c r="O3" s="116" t="s">
        <v>136</v>
      </c>
      <c r="P3" s="116" t="s">
        <v>137</v>
      </c>
      <c r="Q3" s="116" t="s">
        <v>138</v>
      </c>
      <c r="R3" s="166" t="s">
        <v>3</v>
      </c>
      <c r="S3" s="166"/>
      <c r="T3" s="166" t="s">
        <v>5</v>
      </c>
      <c r="U3" s="166"/>
    </row>
    <row r="4" spans="1:22" s="21" customFormat="1" ht="34.5" customHeight="1" x14ac:dyDescent="0.3">
      <c r="A4" s="29" t="s">
        <v>2</v>
      </c>
      <c r="B4" s="164" t="s">
        <v>47</v>
      </c>
      <c r="C4" s="165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85</v>
      </c>
      <c r="I4" s="30" t="s">
        <v>87</v>
      </c>
      <c r="J4" s="29" t="s">
        <v>0</v>
      </c>
      <c r="K4" s="31" t="s">
        <v>4</v>
      </c>
      <c r="L4" s="30" t="s">
        <v>85</v>
      </c>
      <c r="M4" s="30" t="s">
        <v>83</v>
      </c>
      <c r="N4" s="30" t="s">
        <v>84</v>
      </c>
      <c r="O4" s="30" t="str">
        <f t="shared" ref="O4:Q4" si="0">G4</f>
        <v>Neubörger</v>
      </c>
      <c r="P4" s="30" t="str">
        <f t="shared" si="0"/>
        <v>Lorup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7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1"/>
    </row>
    <row r="6" spans="1:22" ht="20.25" customHeight="1" x14ac:dyDescent="0.3">
      <c r="A6" s="35">
        <v>1</v>
      </c>
      <c r="B6" s="167" t="str">
        <f>'Übersicht Gruppen'!B2</f>
        <v>Sögel II</v>
      </c>
      <c r="C6" s="168"/>
      <c r="D6" s="36">
        <f>'Übersicht Gruppen'!C2</f>
        <v>942</v>
      </c>
      <c r="E6" s="36">
        <f>'Übersicht Gruppen'!D2</f>
        <v>942</v>
      </c>
      <c r="F6" s="36">
        <f>'Übersicht Gruppen'!E2</f>
        <v>945.2</v>
      </c>
      <c r="G6" s="36">
        <f>'Übersicht Gruppen'!F2</f>
        <v>947.1</v>
      </c>
      <c r="H6" s="36">
        <f>'Übersicht Gruppen'!G2</f>
        <v>941.90000000000009</v>
      </c>
      <c r="I6" s="36">
        <f>'Übersicht Gruppen'!H2</f>
        <v>948.2</v>
      </c>
      <c r="J6" s="37">
        <f>'Übersicht Gruppen'!I2</f>
        <v>944.4</v>
      </c>
      <c r="K6" s="38">
        <f t="shared" ref="K6:K11" si="1">SUM(D6:I6)</f>
        <v>5666.4</v>
      </c>
      <c r="L6" s="36">
        <f>'Übersicht Gruppen'!K2</f>
        <v>0</v>
      </c>
      <c r="M6" s="36">
        <f>'Übersicht Gruppen'!L2</f>
        <v>945.9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945.9</v>
      </c>
      <c r="S6" s="38">
        <f t="shared" ref="S6:S11" si="2">SUM(L6:Q6)</f>
        <v>945.9</v>
      </c>
      <c r="T6" s="37">
        <f>'Übersicht Gruppen'!S2</f>
        <v>944.61428571428564</v>
      </c>
      <c r="U6" s="38">
        <f>SUM(S6+K6)</f>
        <v>6612.2999999999993</v>
      </c>
      <c r="V6" s="172"/>
    </row>
    <row r="7" spans="1:22" ht="20.25" customHeight="1" x14ac:dyDescent="0.3">
      <c r="A7" s="39">
        <v>2</v>
      </c>
      <c r="B7" s="169" t="str">
        <f>'Übersicht Gruppen'!B3</f>
        <v>Neubörger I</v>
      </c>
      <c r="C7" s="170"/>
      <c r="D7" s="40">
        <f>'Übersicht Gruppen'!C3</f>
        <v>942.40000000000009</v>
      </c>
      <c r="E7" s="40">
        <f>'Übersicht Gruppen'!D3</f>
        <v>945.5</v>
      </c>
      <c r="F7" s="40">
        <f>'Übersicht Gruppen'!E3</f>
        <v>938.40000000000009</v>
      </c>
      <c r="G7" s="40">
        <f>'Übersicht Gruppen'!F3</f>
        <v>940.3</v>
      </c>
      <c r="H7" s="40">
        <f>'Übersicht Gruppen'!G3</f>
        <v>943.7</v>
      </c>
      <c r="I7" s="40">
        <f>'Übersicht Gruppen'!H3</f>
        <v>943.3</v>
      </c>
      <c r="J7" s="41">
        <f>'Übersicht Gruppen'!I3</f>
        <v>942.26666666666677</v>
      </c>
      <c r="K7" s="42">
        <f t="shared" si="1"/>
        <v>5653.6</v>
      </c>
      <c r="L7" s="40">
        <f>'Übersicht Gruppen'!K3</f>
        <v>0</v>
      </c>
      <c r="M7" s="40">
        <f>'Übersicht Gruppen'!L3</f>
        <v>940.90000000000009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940.90000000000009</v>
      </c>
      <c r="S7" s="42">
        <f t="shared" si="2"/>
        <v>940.90000000000009</v>
      </c>
      <c r="T7" s="41">
        <f>'Übersicht Gruppen'!S3</f>
        <v>942.07142857142856</v>
      </c>
      <c r="U7" s="42">
        <f t="shared" ref="U7:U11" si="3">SUM(S7+K7)</f>
        <v>6594.5</v>
      </c>
      <c r="V7" s="42">
        <f>(U6-U7)*-1</f>
        <v>-17.799999999999272</v>
      </c>
    </row>
    <row r="8" spans="1:22" ht="20.25" customHeight="1" x14ac:dyDescent="0.3">
      <c r="A8" s="43">
        <v>3</v>
      </c>
      <c r="B8" s="167" t="str">
        <f>'Übersicht Gruppen'!B4</f>
        <v>Lorup IV</v>
      </c>
      <c r="C8" s="168"/>
      <c r="D8" s="36">
        <f>'Übersicht Gruppen'!C4</f>
        <v>943</v>
      </c>
      <c r="E8" s="36">
        <f>'Übersicht Gruppen'!D4</f>
        <v>940.69999999999993</v>
      </c>
      <c r="F8" s="36">
        <f>'Übersicht Gruppen'!E4</f>
        <v>937.8</v>
      </c>
      <c r="G8" s="36">
        <f>'Übersicht Gruppen'!F4</f>
        <v>942.90000000000009</v>
      </c>
      <c r="H8" s="36">
        <f>'Übersicht Gruppen'!G4</f>
        <v>943.59999999999991</v>
      </c>
      <c r="I8" s="36">
        <f>'Übersicht Gruppen'!H4</f>
        <v>936.30000000000007</v>
      </c>
      <c r="J8" s="37">
        <f>'Übersicht Gruppen'!I4</f>
        <v>940.7166666666667</v>
      </c>
      <c r="K8" s="38">
        <f t="shared" si="1"/>
        <v>5644.3</v>
      </c>
      <c r="L8" s="36">
        <f>'Übersicht Gruppen'!K4</f>
        <v>0</v>
      </c>
      <c r="M8" s="36">
        <f>'Übersicht Gruppen'!L4</f>
        <v>943.3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943.3</v>
      </c>
      <c r="S8" s="38">
        <f t="shared" si="2"/>
        <v>943.3</v>
      </c>
      <c r="T8" s="37">
        <f>'Übersicht Gruppen'!S4</f>
        <v>941.08571428571429</v>
      </c>
      <c r="U8" s="38">
        <f t="shared" si="3"/>
        <v>6587.6</v>
      </c>
      <c r="V8" s="38">
        <f t="shared" ref="V8:V11" si="4">(U7-U8)*-1</f>
        <v>-6.8999999999996362</v>
      </c>
    </row>
    <row r="9" spans="1:22" ht="20.25" customHeight="1" x14ac:dyDescent="0.3">
      <c r="A9" s="29">
        <v>4</v>
      </c>
      <c r="B9" s="169" t="str">
        <f>'Übersicht Gruppen'!B5</f>
        <v>Eisten I</v>
      </c>
      <c r="C9" s="170"/>
      <c r="D9" s="40">
        <f>'Übersicht Gruppen'!C5</f>
        <v>936</v>
      </c>
      <c r="E9" s="40">
        <f>'Übersicht Gruppen'!D5</f>
        <v>941.2</v>
      </c>
      <c r="F9" s="40">
        <f>'Übersicht Gruppen'!E5</f>
        <v>931.90000000000009</v>
      </c>
      <c r="G9" s="40">
        <f>'Übersicht Gruppen'!F5</f>
        <v>936.7</v>
      </c>
      <c r="H9" s="40">
        <f>'Übersicht Gruppen'!G5</f>
        <v>939.59999999999991</v>
      </c>
      <c r="I9" s="40">
        <f>'Übersicht Gruppen'!H5</f>
        <v>933.2</v>
      </c>
      <c r="J9" s="41">
        <f>'Übersicht Gruppen'!I5</f>
        <v>936.43333333333328</v>
      </c>
      <c r="K9" s="42">
        <f t="shared" si="1"/>
        <v>5618.5999999999995</v>
      </c>
      <c r="L9" s="40">
        <f>'Übersicht Gruppen'!K5</f>
        <v>0</v>
      </c>
      <c r="M9" s="40">
        <f>'Übersicht Gruppen'!L5</f>
        <v>935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935</v>
      </c>
      <c r="S9" s="42">
        <f t="shared" si="2"/>
        <v>935</v>
      </c>
      <c r="T9" s="41">
        <f>'Übersicht Gruppen'!S5</f>
        <v>936.2285714285714</v>
      </c>
      <c r="U9" s="42">
        <f t="shared" si="3"/>
        <v>6553.5999999999995</v>
      </c>
      <c r="V9" s="42">
        <f t="shared" si="4"/>
        <v>-34.000000000000909</v>
      </c>
    </row>
    <row r="10" spans="1:22" ht="20.25" customHeight="1" x14ac:dyDescent="0.3">
      <c r="A10" s="44">
        <v>5</v>
      </c>
      <c r="B10" s="167" t="str">
        <f>'Übersicht Gruppen'!B6</f>
        <v>Breddenberg III</v>
      </c>
      <c r="C10" s="168"/>
      <c r="D10" s="36">
        <f>'Übersicht Gruppen'!C6</f>
        <v>933.80000000000007</v>
      </c>
      <c r="E10" s="36">
        <f>'Übersicht Gruppen'!D6</f>
        <v>931.30000000000007</v>
      </c>
      <c r="F10" s="36">
        <f>'Übersicht Gruppen'!E6</f>
        <v>935.7</v>
      </c>
      <c r="G10" s="36">
        <f>'Übersicht Gruppen'!F6</f>
        <v>930.8</v>
      </c>
      <c r="H10" s="36">
        <f>'Übersicht Gruppen'!G6</f>
        <v>928.5</v>
      </c>
      <c r="I10" s="36">
        <f>'Übersicht Gruppen'!H6</f>
        <v>933.69999999999993</v>
      </c>
      <c r="J10" s="37">
        <f>'Übersicht Gruppen'!I6</f>
        <v>932.30000000000007</v>
      </c>
      <c r="K10" s="38">
        <f t="shared" si="1"/>
        <v>5593.8</v>
      </c>
      <c r="L10" s="36">
        <f>'Übersicht Gruppen'!K6</f>
        <v>0</v>
      </c>
      <c r="M10" s="36">
        <f>'Übersicht Gruppen'!L6</f>
        <v>928.2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928.2</v>
      </c>
      <c r="S10" s="38">
        <f t="shared" si="2"/>
        <v>928.2</v>
      </c>
      <c r="T10" s="37">
        <f>'Übersicht Gruppen'!S6</f>
        <v>931.71428571428567</v>
      </c>
      <c r="U10" s="38">
        <f t="shared" si="3"/>
        <v>6522</v>
      </c>
      <c r="V10" s="38">
        <f t="shared" si="4"/>
        <v>-31.599999999999454</v>
      </c>
    </row>
    <row r="11" spans="1:22" ht="20.25" customHeight="1" x14ac:dyDescent="0.3">
      <c r="A11" s="45">
        <v>6</v>
      </c>
      <c r="B11" s="169" t="str">
        <f>'Übersicht Gruppen'!B7</f>
        <v>Lorup III</v>
      </c>
      <c r="C11" s="170"/>
      <c r="D11" s="40">
        <f>'Übersicht Gruppen'!C7</f>
        <v>931.4</v>
      </c>
      <c r="E11" s="40">
        <f>'Übersicht Gruppen'!D7</f>
        <v>930</v>
      </c>
      <c r="F11" s="40">
        <f>'Übersicht Gruppen'!E7</f>
        <v>926.9</v>
      </c>
      <c r="G11" s="40">
        <f>'Übersicht Gruppen'!F7</f>
        <v>933.80000000000007</v>
      </c>
      <c r="H11" s="40">
        <f>'Übersicht Gruppen'!G7</f>
        <v>931.00000000000011</v>
      </c>
      <c r="I11" s="40">
        <f>'Übersicht Gruppen'!H7</f>
        <v>933.49999999999989</v>
      </c>
      <c r="J11" s="41">
        <f>'Übersicht Gruppen'!I7</f>
        <v>931.1</v>
      </c>
      <c r="K11" s="42">
        <f t="shared" si="1"/>
        <v>5586.6</v>
      </c>
      <c r="L11" s="40">
        <f>'Übersicht Gruppen'!K7</f>
        <v>0</v>
      </c>
      <c r="M11" s="40">
        <f>'Übersicht Gruppen'!L7</f>
        <v>923.4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923.4</v>
      </c>
      <c r="S11" s="42">
        <f t="shared" si="2"/>
        <v>923.4</v>
      </c>
      <c r="T11" s="41">
        <f>'Übersicht Gruppen'!S7</f>
        <v>930</v>
      </c>
      <c r="U11" s="42">
        <f t="shared" si="3"/>
        <v>6510</v>
      </c>
      <c r="V11" s="42">
        <f t="shared" si="4"/>
        <v>-12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938.09999999999991</v>
      </c>
      <c r="E13" s="36">
        <f t="shared" ref="E13:U13" si="5">AVERAGE(E6:E11)</f>
        <v>938.44999999999993</v>
      </c>
      <c r="F13" s="36">
        <f t="shared" si="5"/>
        <v>935.98333333333323</v>
      </c>
      <c r="G13" s="36">
        <f t="shared" si="5"/>
        <v>938.6</v>
      </c>
      <c r="H13" s="36">
        <f t="shared" si="5"/>
        <v>938.04999999999984</v>
      </c>
      <c r="I13" s="36">
        <f t="shared" si="5"/>
        <v>938.0333333333333</v>
      </c>
      <c r="J13" s="37">
        <f t="shared" si="5"/>
        <v>937.86944444444453</v>
      </c>
      <c r="K13" s="38">
        <f>SUM(K6:K11)/6</f>
        <v>5627.2166666666662</v>
      </c>
      <c r="L13" s="36">
        <f t="shared" si="5"/>
        <v>0</v>
      </c>
      <c r="M13" s="36">
        <f t="shared" si="5"/>
        <v>936.11666666666667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936.11666666666667</v>
      </c>
      <c r="S13" s="36">
        <f t="shared" si="5"/>
        <v>936.11666666666667</v>
      </c>
      <c r="T13" s="37">
        <f t="shared" si="5"/>
        <v>937.61904761904759</v>
      </c>
      <c r="U13" s="38">
        <f t="shared" si="5"/>
        <v>6563.333333333333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6" t="s">
        <v>1</v>
      </c>
      <c r="K15" s="166"/>
      <c r="L15" s="46"/>
      <c r="M15" s="46"/>
      <c r="N15" s="46"/>
      <c r="O15" s="46"/>
      <c r="P15" s="46"/>
      <c r="Q15" s="46"/>
      <c r="R15" s="166" t="s">
        <v>3</v>
      </c>
      <c r="S15" s="166"/>
      <c r="T15" s="166" t="s">
        <v>5</v>
      </c>
      <c r="U15" s="166"/>
      <c r="V15" s="17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1"/>
    </row>
    <row r="17" spans="1:22" s="51" customFormat="1" ht="18" customHeight="1" x14ac:dyDescent="0.3">
      <c r="A17" s="50">
        <v>1</v>
      </c>
      <c r="B17" s="54" t="str">
        <f>'Übersicht Schützen'!A2</f>
        <v>Runde, Norbert</v>
      </c>
      <c r="C17" s="91" t="str">
        <f>'Übersicht Schützen'!B2</f>
        <v>Neubörger I</v>
      </c>
      <c r="D17" s="55">
        <f>'Übersicht Schützen'!C2</f>
        <v>316.5</v>
      </c>
      <c r="E17" s="38">
        <f>'Übersicht Schützen'!D2</f>
        <v>320.10000000000002</v>
      </c>
      <c r="F17" s="38">
        <f>'Übersicht Schützen'!E2</f>
        <v>317.60000000000002</v>
      </c>
      <c r="G17" s="38">
        <f>'Übersicht Schützen'!F2</f>
        <v>316.3</v>
      </c>
      <c r="H17" s="38">
        <f>'Übersicht Schützen'!G2</f>
        <v>319.2</v>
      </c>
      <c r="I17" s="38">
        <f>'Übersicht Schützen'!H2</f>
        <v>316.89999999999998</v>
      </c>
      <c r="J17" s="56">
        <f>'Übersicht Schützen'!I2</f>
        <v>317.76666666666665</v>
      </c>
      <c r="K17" s="38">
        <f>SUM(D17:I17)</f>
        <v>1906.6</v>
      </c>
      <c r="L17" s="38">
        <f>'Übersicht Schützen'!L2</f>
        <v>0</v>
      </c>
      <c r="M17" s="38">
        <f>'Übersicht Schützen'!M2</f>
        <v>316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316</v>
      </c>
      <c r="S17" s="38">
        <f>SUM(L17:Q17)</f>
        <v>316</v>
      </c>
      <c r="T17" s="56">
        <f>'Übersicht Schützen'!U2</f>
        <v>317.51428571428568</v>
      </c>
      <c r="U17" s="38">
        <f>SUM(K17+S17)</f>
        <v>2222.6</v>
      </c>
      <c r="V17" s="172"/>
    </row>
    <row r="18" spans="1:22" s="51" customFormat="1" ht="18" customHeight="1" x14ac:dyDescent="0.3">
      <c r="A18" s="29">
        <v>2</v>
      </c>
      <c r="B18" s="57" t="str">
        <f>'Übersicht Schützen'!A3</f>
        <v>Robbers, Heinz</v>
      </c>
      <c r="C18" s="92" t="str">
        <f>'Übersicht Schützen'!B3</f>
        <v>Sögel II</v>
      </c>
      <c r="D18" s="58">
        <f>'Übersicht Schützen'!C3</f>
        <v>315.10000000000002</v>
      </c>
      <c r="E18" s="42">
        <f>'Übersicht Schützen'!D3</f>
        <v>318.39999999999998</v>
      </c>
      <c r="F18" s="42">
        <f>'Übersicht Schützen'!E3</f>
        <v>318.3</v>
      </c>
      <c r="G18" s="42">
        <f>'Übersicht Schützen'!F3</f>
        <v>315.3</v>
      </c>
      <c r="H18" s="42">
        <f>'Übersicht Schützen'!G3</f>
        <v>318.3</v>
      </c>
      <c r="I18" s="42">
        <f>'Übersicht Schützen'!H3</f>
        <v>316</v>
      </c>
      <c r="J18" s="59">
        <f>'Übersicht Schützen'!I3</f>
        <v>316.89999999999998</v>
      </c>
      <c r="K18" s="42">
        <f>SUM(D18:I18)</f>
        <v>1901.3999999999999</v>
      </c>
      <c r="L18" s="42">
        <f>'Übersicht Schützen'!L3</f>
        <v>0</v>
      </c>
      <c r="M18" s="42">
        <f>'Übersicht Schützen'!M3</f>
        <v>318.3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318.3</v>
      </c>
      <c r="S18" s="42">
        <f t="shared" ref="S18:S52" si="6">SUM(L18:Q18)</f>
        <v>318.3</v>
      </c>
      <c r="T18" s="59">
        <f>'Übersicht Schützen'!U3</f>
        <v>317.09999999999997</v>
      </c>
      <c r="U18" s="42">
        <f t="shared" ref="U18:U52" si="7">SUM(K18+S18)</f>
        <v>2219.6999999999998</v>
      </c>
      <c r="V18" s="42">
        <f>(U17-U18)*-1</f>
        <v>-2.9000000000000909</v>
      </c>
    </row>
    <row r="19" spans="1:22" s="51" customFormat="1" ht="18" customHeight="1" x14ac:dyDescent="0.3">
      <c r="A19" s="50">
        <v>3</v>
      </c>
      <c r="B19" s="54" t="str">
        <f>'Übersicht Schützen'!A4</f>
        <v>Robbers, Bernd</v>
      </c>
      <c r="C19" s="91" t="str">
        <f>'Übersicht Schützen'!B4</f>
        <v>Sögel II</v>
      </c>
      <c r="D19" s="55">
        <f>'Übersicht Schützen'!C4</f>
        <v>312.89999999999998</v>
      </c>
      <c r="E19" s="38">
        <f>'Übersicht Schützen'!D4</f>
        <v>312.60000000000002</v>
      </c>
      <c r="F19" s="38">
        <f>'Übersicht Schützen'!E4</f>
        <v>317.7</v>
      </c>
      <c r="G19" s="38">
        <f>'Übersicht Schützen'!F4</f>
        <v>317.2</v>
      </c>
      <c r="H19" s="38">
        <f>'Übersicht Schützen'!G4</f>
        <v>314.8</v>
      </c>
      <c r="I19" s="38">
        <f>'Übersicht Schützen'!H4</f>
        <v>315.8</v>
      </c>
      <c r="J19" s="56">
        <f>'Übersicht Schützen'!I4</f>
        <v>315.16666666666669</v>
      </c>
      <c r="K19" s="38">
        <f t="shared" ref="K19:K52" si="8">SUM(D19:I19)</f>
        <v>1891</v>
      </c>
      <c r="L19" s="38">
        <f>'Übersicht Schützen'!L4</f>
        <v>0</v>
      </c>
      <c r="M19" s="38">
        <f>'Übersicht Schützen'!M4</f>
        <v>316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316</v>
      </c>
      <c r="S19" s="38">
        <f t="shared" si="6"/>
        <v>316</v>
      </c>
      <c r="T19" s="56">
        <f>'Übersicht Schützen'!U4</f>
        <v>315.28571428571428</v>
      </c>
      <c r="U19" s="38">
        <f t="shared" si="7"/>
        <v>2207</v>
      </c>
      <c r="V19" s="38">
        <f t="shared" ref="V19:V46" si="9">(U18-U19)*-1</f>
        <v>-12.699999999999818</v>
      </c>
    </row>
    <row r="20" spans="1:22" s="51" customFormat="1" ht="18" customHeight="1" x14ac:dyDescent="0.3">
      <c r="A20" s="52">
        <v>4</v>
      </c>
      <c r="B20" s="57" t="str">
        <f>'Übersicht Schützen'!A5</f>
        <v>Thomas Pölking</v>
      </c>
      <c r="C20" s="92" t="str">
        <f>'Übersicht Schützen'!B5</f>
        <v>Lorup IV</v>
      </c>
      <c r="D20" s="58">
        <f>'Übersicht Schützen'!C5</f>
        <v>315.10000000000002</v>
      </c>
      <c r="E20" s="42">
        <f>'Übersicht Schützen'!D5</f>
        <v>316.3</v>
      </c>
      <c r="F20" s="42">
        <f>'Übersicht Schützen'!E5</f>
        <v>316</v>
      </c>
      <c r="G20" s="42">
        <f>'Übersicht Schützen'!F5</f>
        <v>313.2</v>
      </c>
      <c r="H20" s="42">
        <f>'Übersicht Schützen'!G5</f>
        <v>316.8</v>
      </c>
      <c r="I20" s="42">
        <f>'Übersicht Schützen'!H5</f>
        <v>311.10000000000002</v>
      </c>
      <c r="J20" s="59">
        <f>'Übersicht Schützen'!I5</f>
        <v>314.75</v>
      </c>
      <c r="K20" s="42">
        <f t="shared" si="8"/>
        <v>1888.5</v>
      </c>
      <c r="L20" s="42">
        <f>'Übersicht Schützen'!L5</f>
        <v>0</v>
      </c>
      <c r="M20" s="42">
        <f>'Übersicht Schützen'!M5</f>
        <v>315.39999999999998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315.39999999999998</v>
      </c>
      <c r="S20" s="42">
        <f t="shared" si="6"/>
        <v>315.39999999999998</v>
      </c>
      <c r="T20" s="59">
        <f>'Übersicht Schützen'!U5</f>
        <v>314.84285714285716</v>
      </c>
      <c r="U20" s="42">
        <f t="shared" si="7"/>
        <v>2203.9</v>
      </c>
      <c r="V20" s="42">
        <f t="shared" si="9"/>
        <v>-3.0999999999999091</v>
      </c>
    </row>
    <row r="21" spans="1:22" s="51" customFormat="1" ht="18" customHeight="1" x14ac:dyDescent="0.3">
      <c r="A21" s="43">
        <v>5</v>
      </c>
      <c r="B21" s="54" t="str">
        <f>'Übersicht Schützen'!A6</f>
        <v>Wotte, Frank</v>
      </c>
      <c r="C21" s="91" t="str">
        <f>'Übersicht Schützen'!B6</f>
        <v>Lorup III</v>
      </c>
      <c r="D21" s="55">
        <f>'Übersicht Schützen'!C6</f>
        <v>312</v>
      </c>
      <c r="E21" s="38">
        <f>'Übersicht Schützen'!D6</f>
        <v>314.7</v>
      </c>
      <c r="F21" s="38">
        <f>'Übersicht Schützen'!E6</f>
        <v>315.3</v>
      </c>
      <c r="G21" s="38">
        <f>'Übersicht Schützen'!F6</f>
        <v>314</v>
      </c>
      <c r="H21" s="38">
        <f>'Übersicht Schützen'!G6</f>
        <v>316.60000000000002</v>
      </c>
      <c r="I21" s="38">
        <f>'Übersicht Schützen'!H6</f>
        <v>313.39999999999998</v>
      </c>
      <c r="J21" s="56">
        <f>'Übersicht Schützen'!I6</f>
        <v>314.33333333333331</v>
      </c>
      <c r="K21" s="38">
        <f t="shared" si="8"/>
        <v>1886</v>
      </c>
      <c r="L21" s="38">
        <f>'Übersicht Schützen'!L6</f>
        <v>0</v>
      </c>
      <c r="M21" s="38">
        <f>'Übersicht Schützen'!M6</f>
        <v>313.10000000000002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313.10000000000002</v>
      </c>
      <c r="S21" s="38">
        <f t="shared" si="6"/>
        <v>313.10000000000002</v>
      </c>
      <c r="T21" s="56">
        <f>'Übersicht Schützen'!U6</f>
        <v>314.15714285714284</v>
      </c>
      <c r="U21" s="38">
        <f t="shared" si="7"/>
        <v>2199.1</v>
      </c>
      <c r="V21" s="38">
        <f t="shared" si="9"/>
        <v>-4.8000000000001819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Franz-Josef Luttmann</v>
      </c>
      <c r="C22" s="92" t="str">
        <f>'Übersicht Schützen'!B7</f>
        <v>Lorup IV</v>
      </c>
      <c r="D22" s="58">
        <f>'Übersicht Schützen'!C7</f>
        <v>315.10000000000002</v>
      </c>
      <c r="E22" s="42">
        <f>'Übersicht Schützen'!D7</f>
        <v>313.5</v>
      </c>
      <c r="F22" s="42">
        <f>'Übersicht Schützen'!E7</f>
        <v>311.8</v>
      </c>
      <c r="G22" s="42">
        <f>'Übersicht Schützen'!F7</f>
        <v>314</v>
      </c>
      <c r="H22" s="42">
        <f>'Übersicht Schützen'!G7</f>
        <v>314</v>
      </c>
      <c r="I22" s="42">
        <f>'Übersicht Schützen'!H7</f>
        <v>312</v>
      </c>
      <c r="J22" s="59">
        <f>'Übersicht Schützen'!I7</f>
        <v>313.40000000000003</v>
      </c>
      <c r="K22" s="42">
        <f t="shared" si="8"/>
        <v>1880.4</v>
      </c>
      <c r="L22" s="42">
        <f>'Übersicht Schützen'!L7</f>
        <v>0</v>
      </c>
      <c r="M22" s="42">
        <f>'Übersicht Schützen'!M7</f>
        <v>315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315</v>
      </c>
      <c r="S22" s="42">
        <f t="shared" si="6"/>
        <v>315</v>
      </c>
      <c r="T22" s="59">
        <f>'Übersicht Schützen'!U7</f>
        <v>313.62857142857143</v>
      </c>
      <c r="U22" s="42">
        <f t="shared" si="7"/>
        <v>2195.4</v>
      </c>
      <c r="V22" s="42">
        <f t="shared" si="9"/>
        <v>-3.6999999999998181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Plüster, Hans</v>
      </c>
      <c r="C23" s="91" t="str">
        <f>'Übersicht Schützen'!B8</f>
        <v>Breddenberg III</v>
      </c>
      <c r="D23" s="55">
        <f>'Übersicht Schützen'!C8</f>
        <v>313.7</v>
      </c>
      <c r="E23" s="38">
        <f>'Übersicht Schützen'!D8</f>
        <v>313.2</v>
      </c>
      <c r="F23" s="38">
        <f>'Übersicht Schützen'!E8</f>
        <v>314.60000000000002</v>
      </c>
      <c r="G23" s="38">
        <f>'Übersicht Schützen'!F8</f>
        <v>313.89999999999998</v>
      </c>
      <c r="H23" s="38">
        <f>'Übersicht Schützen'!G8</f>
        <v>311.8</v>
      </c>
      <c r="I23" s="38">
        <f>'Übersicht Schützen'!H8</f>
        <v>313</v>
      </c>
      <c r="J23" s="56">
        <f>'Übersicht Schützen'!I8</f>
        <v>313.36666666666667</v>
      </c>
      <c r="K23" s="38">
        <f t="shared" si="8"/>
        <v>1880.2</v>
      </c>
      <c r="L23" s="38">
        <f>'Übersicht Schützen'!L8</f>
        <v>0</v>
      </c>
      <c r="M23" s="38">
        <f>'Übersicht Schützen'!M8</f>
        <v>310.3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310.3</v>
      </c>
      <c r="S23" s="38">
        <f t="shared" si="6"/>
        <v>310.3</v>
      </c>
      <c r="T23" s="56">
        <f>'Übersicht Schützen'!U8</f>
        <v>312.92857142857144</v>
      </c>
      <c r="U23" s="38">
        <f t="shared" si="7"/>
        <v>2190.5</v>
      </c>
      <c r="V23" s="38">
        <f t="shared" si="9"/>
        <v>-4.9000000000000909</v>
      </c>
    </row>
    <row r="24" spans="1:22" s="51" customFormat="1" ht="18" customHeight="1" x14ac:dyDescent="0.3">
      <c r="A24" s="29">
        <v>8</v>
      </c>
      <c r="B24" s="57" t="str">
        <f>'Übersicht Schützen'!A9</f>
        <v>Jansing, Rainer</v>
      </c>
      <c r="C24" s="92" t="str">
        <f>'Übersicht Schützen'!B9</f>
        <v>Eisten I</v>
      </c>
      <c r="D24" s="58">
        <f>'Übersicht Schützen'!C9</f>
        <v>313.89999999999998</v>
      </c>
      <c r="E24" s="42">
        <f>'Übersicht Schützen'!D9</f>
        <v>309.3</v>
      </c>
      <c r="F24" s="42">
        <f>'Übersicht Schützen'!E9</f>
        <v>307.3</v>
      </c>
      <c r="G24" s="42">
        <f>'Übersicht Schützen'!F9</f>
        <v>312.8</v>
      </c>
      <c r="H24" s="42">
        <f>'Übersicht Schützen'!G9</f>
        <v>317.8</v>
      </c>
      <c r="I24" s="42">
        <f>'Übersicht Schützen'!H9</f>
        <v>312.2</v>
      </c>
      <c r="J24" s="59">
        <f>'Übersicht Schützen'!I9</f>
        <v>312.21666666666664</v>
      </c>
      <c r="K24" s="42">
        <f t="shared" si="8"/>
        <v>1873.3</v>
      </c>
      <c r="L24" s="42">
        <f>'Übersicht Schützen'!L9</f>
        <v>0</v>
      </c>
      <c r="M24" s="42">
        <f>'Übersicht Schützen'!M9</f>
        <v>313.2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313.2</v>
      </c>
      <c r="S24" s="42">
        <f t="shared" si="6"/>
        <v>313.2</v>
      </c>
      <c r="T24" s="59">
        <f>'Übersicht Schützen'!U9</f>
        <v>312.35714285714283</v>
      </c>
      <c r="U24" s="42">
        <f t="shared" si="7"/>
        <v>2186.5</v>
      </c>
      <c r="V24" s="42">
        <f t="shared" si="9"/>
        <v>-4</v>
      </c>
    </row>
    <row r="25" spans="1:22" s="51" customFormat="1" ht="18" customHeight="1" x14ac:dyDescent="0.3">
      <c r="A25" s="43">
        <v>9</v>
      </c>
      <c r="B25" s="54" t="str">
        <f>'Übersicht Schützen'!A10</f>
        <v>Baalmann, Günther</v>
      </c>
      <c r="C25" s="91" t="str">
        <f>'Übersicht Schützen'!B10</f>
        <v>Eisten I</v>
      </c>
      <c r="D25" s="55">
        <f>'Übersicht Schützen'!C10</f>
        <v>313.89999999999998</v>
      </c>
      <c r="E25" s="38">
        <f>'Übersicht Schützen'!D10</f>
        <v>318.5</v>
      </c>
      <c r="F25" s="38">
        <f>'Übersicht Schützen'!E10</f>
        <v>312.3</v>
      </c>
      <c r="G25" s="38">
        <f>'Übersicht Schützen'!F10</f>
        <v>314.7</v>
      </c>
      <c r="H25" s="38">
        <f>'Übersicht Schützen'!G10</f>
        <v>308.89999999999998</v>
      </c>
      <c r="I25" s="38">
        <f>'Übersicht Schützen'!H10</f>
        <v>309.7</v>
      </c>
      <c r="J25" s="56">
        <f>'Übersicht Schützen'!I10</f>
        <v>313.00000000000006</v>
      </c>
      <c r="K25" s="38">
        <f t="shared" si="8"/>
        <v>1878.0000000000002</v>
      </c>
      <c r="L25" s="38">
        <f>'Übersicht Schützen'!L10</f>
        <v>0</v>
      </c>
      <c r="M25" s="38">
        <f>'Übersicht Schützen'!M10</f>
        <v>307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307</v>
      </c>
      <c r="S25" s="38">
        <f t="shared" si="6"/>
        <v>307</v>
      </c>
      <c r="T25" s="56">
        <f>'Übersicht Schützen'!U10</f>
        <v>312.14285714285717</v>
      </c>
      <c r="U25" s="38">
        <f t="shared" si="7"/>
        <v>2185</v>
      </c>
      <c r="V25" s="38">
        <f t="shared" si="9"/>
        <v>-1.5</v>
      </c>
    </row>
    <row r="26" spans="1:22" s="51" customFormat="1" ht="18" customHeight="1" x14ac:dyDescent="0.3">
      <c r="A26" s="52">
        <v>10</v>
      </c>
      <c r="B26" s="57" t="str">
        <f>'Übersicht Schützen'!A11</f>
        <v>Klaßen, Martin</v>
      </c>
      <c r="C26" s="92" t="str">
        <f>'Übersicht Schützen'!B11</f>
        <v>Neubörger I</v>
      </c>
      <c r="D26" s="58">
        <f>'Übersicht Schützen'!C11</f>
        <v>312.7</v>
      </c>
      <c r="E26" s="42">
        <f>'Übersicht Schützen'!D11</f>
        <v>311.89999999999998</v>
      </c>
      <c r="F26" s="42">
        <f>'Übersicht Schützen'!E11</f>
        <v>311</v>
      </c>
      <c r="G26" s="42">
        <f>'Übersicht Schützen'!F11</f>
        <v>311</v>
      </c>
      <c r="H26" s="42">
        <f>'Übersicht Schützen'!G11</f>
        <v>311.2</v>
      </c>
      <c r="I26" s="42">
        <f>'Übersicht Schützen'!H11</f>
        <v>310.89999999999998</v>
      </c>
      <c r="J26" s="59">
        <f>'Übersicht Schützen'!I11</f>
        <v>311.45</v>
      </c>
      <c r="K26" s="42">
        <f t="shared" si="8"/>
        <v>1868.6999999999998</v>
      </c>
      <c r="L26" s="42">
        <f>'Übersicht Schützen'!L11</f>
        <v>0</v>
      </c>
      <c r="M26" s="42">
        <f>'Übersicht Schützen'!M11</f>
        <v>313.2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313.2</v>
      </c>
      <c r="S26" s="42">
        <f t="shared" si="6"/>
        <v>313.2</v>
      </c>
      <c r="T26" s="59">
        <f>'Übersicht Schützen'!U11</f>
        <v>311.69999999999993</v>
      </c>
      <c r="U26" s="42">
        <f t="shared" si="7"/>
        <v>2181.8999999999996</v>
      </c>
      <c r="V26" s="42">
        <f t="shared" si="9"/>
        <v>-3.1000000000003638</v>
      </c>
    </row>
    <row r="27" spans="1:22" s="51" customFormat="1" ht="18" customHeight="1" x14ac:dyDescent="0.3">
      <c r="A27" s="50">
        <v>11</v>
      </c>
      <c r="B27" s="54" t="str">
        <f>'Übersicht Schützen'!A12</f>
        <v>Trempeck, Marco</v>
      </c>
      <c r="C27" s="91" t="str">
        <f>'Übersicht Schützen'!B12</f>
        <v>Sögel II</v>
      </c>
      <c r="D27" s="55">
        <f>'Übersicht Schützen'!C12</f>
        <v>314</v>
      </c>
      <c r="E27" s="38">
        <f>'Übersicht Schützen'!D12</f>
        <v>311</v>
      </c>
      <c r="F27" s="38">
        <f>'Übersicht Schützen'!E12</f>
        <v>309.2</v>
      </c>
      <c r="G27" s="38">
        <f>'Übersicht Schützen'!F12</f>
        <v>310.89999999999998</v>
      </c>
      <c r="H27" s="38">
        <f>'Übersicht Schützen'!G12</f>
        <v>308.8</v>
      </c>
      <c r="I27" s="38">
        <f>'Übersicht Schützen'!H12</f>
        <v>316.39999999999998</v>
      </c>
      <c r="J27" s="56">
        <f>'Übersicht Schützen'!I12</f>
        <v>311.71666666666664</v>
      </c>
      <c r="K27" s="38">
        <f t="shared" si="8"/>
        <v>1870.2999999999997</v>
      </c>
      <c r="L27" s="38">
        <f>'Übersicht Schützen'!L12</f>
        <v>0</v>
      </c>
      <c r="M27" s="38">
        <f>'Übersicht Schützen'!M12</f>
        <v>311.60000000000002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311.60000000000002</v>
      </c>
      <c r="S27" s="38">
        <f t="shared" si="6"/>
        <v>311.60000000000002</v>
      </c>
      <c r="T27" s="56">
        <f>'Übersicht Schützen'!U12</f>
        <v>311.69999999999993</v>
      </c>
      <c r="U27" s="38">
        <f t="shared" si="7"/>
        <v>2181.8999999999996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Gerd Klawitter</v>
      </c>
      <c r="C28" s="92" t="str">
        <f>'Übersicht Schützen'!B13</f>
        <v>Lorup IV</v>
      </c>
      <c r="D28" s="58">
        <f>'Übersicht Schützen'!C13</f>
        <v>312.8</v>
      </c>
      <c r="E28" s="42">
        <f>'Übersicht Schützen'!D13</f>
        <v>309.8</v>
      </c>
      <c r="F28" s="42">
        <f>'Übersicht Schützen'!E13</f>
        <v>310</v>
      </c>
      <c r="G28" s="42">
        <f>'Übersicht Schützen'!F13</f>
        <v>309.39999999999998</v>
      </c>
      <c r="H28" s="42">
        <f>'Übersicht Schützen'!G13</f>
        <v>312.8</v>
      </c>
      <c r="I28" s="42">
        <f>'Übersicht Schützen'!H13</f>
        <v>313.20000000000005</v>
      </c>
      <c r="J28" s="59">
        <f>'Übersicht Schützen'!I13</f>
        <v>311.33333333333331</v>
      </c>
      <c r="K28" s="42">
        <f t="shared" si="8"/>
        <v>1868</v>
      </c>
      <c r="L28" s="42">
        <f>'Übersicht Schützen'!L13</f>
        <v>0</v>
      </c>
      <c r="M28" s="42">
        <f>'Übersicht Schützen'!M13</f>
        <v>312.8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312.8</v>
      </c>
      <c r="S28" s="42">
        <f t="shared" si="6"/>
        <v>312.8</v>
      </c>
      <c r="T28" s="59">
        <f>'Übersicht Schützen'!U13</f>
        <v>311.54285714285714</v>
      </c>
      <c r="U28" s="42">
        <f t="shared" si="7"/>
        <v>2180.8000000000002</v>
      </c>
      <c r="V28" s="42">
        <f t="shared" si="9"/>
        <v>-1.0999999999994543</v>
      </c>
    </row>
    <row r="29" spans="1:22" s="51" customFormat="1" ht="18" customHeight="1" x14ac:dyDescent="0.3">
      <c r="A29" s="50">
        <v>13</v>
      </c>
      <c r="B29" s="54" t="str">
        <f>'Übersicht Schützen'!A14</f>
        <v>Klaus, Antons</v>
      </c>
      <c r="C29" s="91" t="str">
        <f>'Übersicht Schützen'!B14</f>
        <v>Neubörger I</v>
      </c>
      <c r="D29" s="55">
        <f>'Übersicht Schützen'!C14</f>
        <v>307.8</v>
      </c>
      <c r="E29" s="38">
        <f>'Übersicht Schützen'!D14</f>
        <v>313.5</v>
      </c>
      <c r="F29" s="38">
        <f>'Übersicht Schützen'!E14</f>
        <v>309.8</v>
      </c>
      <c r="G29" s="38">
        <f>'Übersicht Schützen'!F14</f>
        <v>313</v>
      </c>
      <c r="H29" s="38">
        <f>'Übersicht Schützen'!G14</f>
        <v>311</v>
      </c>
      <c r="I29" s="38">
        <f>'Übersicht Schützen'!H14</f>
        <v>312.7</v>
      </c>
      <c r="J29" s="56">
        <f>'Übersicht Schützen'!I14</f>
        <v>311.3</v>
      </c>
      <c r="K29" s="38">
        <f t="shared" si="8"/>
        <v>1867.8</v>
      </c>
      <c r="L29" s="38">
        <f>'Übersicht Schützen'!L14</f>
        <v>0</v>
      </c>
      <c r="M29" s="38">
        <f>'Übersicht Schützen'!M14</f>
        <v>311.7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311.7</v>
      </c>
      <c r="S29" s="38">
        <f t="shared" si="6"/>
        <v>311.7</v>
      </c>
      <c r="T29" s="56">
        <f>'Übersicht Schützen'!U14</f>
        <v>311.35714285714283</v>
      </c>
      <c r="U29" s="38">
        <f t="shared" si="7"/>
        <v>2179.5</v>
      </c>
      <c r="V29" s="38">
        <f t="shared" si="9"/>
        <v>-1.3000000000001819</v>
      </c>
    </row>
    <row r="30" spans="1:22" s="51" customFormat="1" ht="18" customHeight="1" x14ac:dyDescent="0.3">
      <c r="A30" s="52">
        <v>14</v>
      </c>
      <c r="B30" s="57" t="str">
        <f>'Übersicht Schützen'!A15</f>
        <v>Sebastian, Antons</v>
      </c>
      <c r="C30" s="92" t="str">
        <f>'Übersicht Schützen'!B15</f>
        <v>Neubörger I</v>
      </c>
      <c r="D30" s="58">
        <f>'Übersicht Schützen'!C15</f>
        <v>313.2</v>
      </c>
      <c r="E30" s="42">
        <f>'Übersicht Schützen'!D15</f>
        <v>305.8</v>
      </c>
      <c r="F30" s="42">
        <f>'Übersicht Schützen'!E15</f>
        <v>306.7</v>
      </c>
      <c r="G30" s="42">
        <f>'Übersicht Schützen'!F15</f>
        <v>310.2</v>
      </c>
      <c r="H30" s="42">
        <f>'Übersicht Schützen'!G15</f>
        <v>313.3</v>
      </c>
      <c r="I30" s="42">
        <f>'Übersicht Schützen'!H15</f>
        <v>313.7</v>
      </c>
      <c r="J30" s="59">
        <f>'Übersicht Schützen'!I15</f>
        <v>310.48333333333335</v>
      </c>
      <c r="K30" s="42">
        <f t="shared" si="8"/>
        <v>1862.9</v>
      </c>
      <c r="L30" s="42">
        <f>'Übersicht Schützen'!L15</f>
        <v>0</v>
      </c>
      <c r="M30" s="42">
        <f>'Übersicht Schützen'!M15</f>
        <v>311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311</v>
      </c>
      <c r="S30" s="42">
        <f t="shared" si="6"/>
        <v>311</v>
      </c>
      <c r="T30" s="59">
        <f>'Übersicht Schützen'!U15</f>
        <v>310.55714285714288</v>
      </c>
      <c r="U30" s="42">
        <f t="shared" si="7"/>
        <v>2173.9</v>
      </c>
      <c r="V30" s="42">
        <f t="shared" si="9"/>
        <v>-5.5999999999999091</v>
      </c>
    </row>
    <row r="31" spans="1:22" s="51" customFormat="1" ht="18" customHeight="1" x14ac:dyDescent="0.3">
      <c r="A31" s="43">
        <v>15</v>
      </c>
      <c r="B31" s="54" t="str">
        <f>'Übersicht Schützen'!A16</f>
        <v>Schröer, Helmut</v>
      </c>
      <c r="C31" s="91" t="str">
        <f>'Übersicht Schützen'!B16</f>
        <v>Eisten I</v>
      </c>
      <c r="D31" s="55">
        <f>'Übersicht Schützen'!C16</f>
        <v>306.3</v>
      </c>
      <c r="E31" s="38">
        <f>'Übersicht Schützen'!D16</f>
        <v>313.39999999999998</v>
      </c>
      <c r="F31" s="38">
        <f>'Übersicht Schützen'!E16</f>
        <v>312.3</v>
      </c>
      <c r="G31" s="38">
        <f>'Übersicht Schützen'!F16</f>
        <v>309.2</v>
      </c>
      <c r="H31" s="38">
        <f>'Übersicht Schützen'!G16</f>
        <v>311.5</v>
      </c>
      <c r="I31" s="38">
        <f>'Übersicht Schützen'!H16</f>
        <v>308.8</v>
      </c>
      <c r="J31" s="56">
        <f>'Übersicht Schützen'!I16</f>
        <v>310.25</v>
      </c>
      <c r="K31" s="38">
        <f t="shared" si="8"/>
        <v>1861.5</v>
      </c>
      <c r="L31" s="38">
        <f>'Übersicht Schützen'!L16</f>
        <v>0</v>
      </c>
      <c r="M31" s="38">
        <f>'Übersicht Schützen'!M16</f>
        <v>311.7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311.7</v>
      </c>
      <c r="S31" s="38">
        <f t="shared" si="6"/>
        <v>311.7</v>
      </c>
      <c r="T31" s="56">
        <f>'Übersicht Schützen'!U16</f>
        <v>310.45714285714286</v>
      </c>
      <c r="U31" s="38">
        <f t="shared" si="7"/>
        <v>2173.1999999999998</v>
      </c>
      <c r="V31" s="38">
        <f t="shared" si="9"/>
        <v>-0.70000000000027285</v>
      </c>
    </row>
    <row r="32" spans="1:22" s="51" customFormat="1" ht="18" customHeight="1" x14ac:dyDescent="0.3">
      <c r="A32" s="29">
        <v>16</v>
      </c>
      <c r="B32" s="57" t="str">
        <f>'Übersicht Schützen'!A17</f>
        <v>Helmut Albers</v>
      </c>
      <c r="C32" s="92" t="str">
        <f>'Übersicht Schützen'!B17</f>
        <v>Lorup IV</v>
      </c>
      <c r="D32" s="58">
        <f>'Übersicht Schützen'!C17</f>
        <v>307.60000000000002</v>
      </c>
      <c r="E32" s="42">
        <f>'Übersicht Schützen'!D17</f>
        <v>310.89999999999998</v>
      </c>
      <c r="F32" s="42">
        <f>'Übersicht Schützen'!E17</f>
        <v>307.8</v>
      </c>
      <c r="G32" s="42">
        <f>'Übersicht Schützen'!F17</f>
        <v>315.7</v>
      </c>
      <c r="H32" s="42">
        <f>'Übersicht Schützen'!G17</f>
        <v>307.8</v>
      </c>
      <c r="I32" s="42">
        <f>'Übersicht Schützen'!H17</f>
        <v>308.7</v>
      </c>
      <c r="J32" s="59">
        <f>'Übersicht Schützen'!I17</f>
        <v>309.75</v>
      </c>
      <c r="K32" s="42">
        <f t="shared" si="8"/>
        <v>1858.5</v>
      </c>
      <c r="L32" s="42">
        <f>'Übersicht Schützen'!L17</f>
        <v>0</v>
      </c>
      <c r="M32" s="42">
        <f>'Übersicht Schützen'!M17</f>
        <v>312.89999999999998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312.89999999999998</v>
      </c>
      <c r="S32" s="42">
        <f t="shared" si="6"/>
        <v>312.89999999999998</v>
      </c>
      <c r="T32" s="59">
        <f>'Übersicht Schützen'!U17</f>
        <v>310.2</v>
      </c>
      <c r="U32" s="42">
        <f t="shared" si="7"/>
        <v>2171.4</v>
      </c>
      <c r="V32" s="42">
        <f t="shared" si="9"/>
        <v>-1.7999999999997272</v>
      </c>
    </row>
    <row r="33" spans="1:44" s="51" customFormat="1" ht="18" customHeight="1" x14ac:dyDescent="0.3">
      <c r="A33" s="50">
        <v>17</v>
      </c>
      <c r="B33" s="54" t="str">
        <f>'Übersicht Schützen'!A18</f>
        <v>Will, Jürgen</v>
      </c>
      <c r="C33" s="91" t="str">
        <f>'Übersicht Schützen'!B18</f>
        <v>Lorup III</v>
      </c>
      <c r="D33" s="55">
        <f>'Übersicht Schützen'!C18</f>
        <v>308.89999999999998</v>
      </c>
      <c r="E33" s="38">
        <f>'Übersicht Schützen'!D18</f>
        <v>309.7</v>
      </c>
      <c r="F33" s="38">
        <f>'Übersicht Schützen'!E18</f>
        <v>309.7</v>
      </c>
      <c r="G33" s="38">
        <f>'Übersicht Schützen'!F18</f>
        <v>312.7</v>
      </c>
      <c r="H33" s="38">
        <f>'Übersicht Schützen'!G18</f>
        <v>310.3</v>
      </c>
      <c r="I33" s="38">
        <f>'Übersicht Schützen'!H18</f>
        <v>310.7</v>
      </c>
      <c r="J33" s="56">
        <f>'Übersicht Schützen'!I18</f>
        <v>310.33333333333331</v>
      </c>
      <c r="K33" s="38">
        <f t="shared" si="8"/>
        <v>1862</v>
      </c>
      <c r="L33" s="38">
        <f>'Übersicht Schützen'!L18</f>
        <v>0</v>
      </c>
      <c r="M33" s="38">
        <f>'Übersicht Schützen'!M18</f>
        <v>307.7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307.7</v>
      </c>
      <c r="S33" s="38">
        <f t="shared" si="6"/>
        <v>307.7</v>
      </c>
      <c r="T33" s="56">
        <f>'Übersicht Schützen'!U18</f>
        <v>309.95714285714286</v>
      </c>
      <c r="U33" s="38">
        <f t="shared" si="7"/>
        <v>2169.6999999999998</v>
      </c>
      <c r="V33" s="38">
        <f t="shared" si="9"/>
        <v>-1.7000000000002728</v>
      </c>
    </row>
    <row r="34" spans="1:44" s="51" customFormat="1" ht="18" customHeight="1" x14ac:dyDescent="0.3">
      <c r="A34" s="29">
        <v>18</v>
      </c>
      <c r="B34" s="57" t="str">
        <f>'Übersicht Schützen'!A19</f>
        <v>Wübben, Josef</v>
      </c>
      <c r="C34" s="92" t="str">
        <f>'Übersicht Schützen'!B19</f>
        <v>Breddenberg III</v>
      </c>
      <c r="D34" s="58">
        <f>'Übersicht Schützen'!C19</f>
        <v>307.10000000000002</v>
      </c>
      <c r="E34" s="42">
        <f>'Übersicht Schützen'!D19</f>
        <v>309.5</v>
      </c>
      <c r="F34" s="42">
        <f>'Übersicht Schützen'!E19</f>
        <v>311.89999999999998</v>
      </c>
      <c r="G34" s="42">
        <f>'Übersicht Schützen'!F19</f>
        <v>308.39999999999998</v>
      </c>
      <c r="H34" s="42">
        <f>'Übersicht Schützen'!G19</f>
        <v>307.5</v>
      </c>
      <c r="I34" s="42">
        <f>'Übersicht Schützen'!H19</f>
        <v>311.3</v>
      </c>
      <c r="J34" s="59">
        <f>'Übersicht Schützen'!I19</f>
        <v>309.28333333333336</v>
      </c>
      <c r="K34" s="42">
        <f t="shared" si="8"/>
        <v>1855.7</v>
      </c>
      <c r="L34" s="42">
        <f>'Übersicht Schützen'!L19</f>
        <v>0</v>
      </c>
      <c r="M34" s="42">
        <f>'Übersicht Schützen'!M19</f>
        <v>309.39999999999998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309.39999999999998</v>
      </c>
      <c r="S34" s="42">
        <f t="shared" si="6"/>
        <v>309.39999999999998</v>
      </c>
      <c r="T34" s="59">
        <f>'Übersicht Schützen'!U19</f>
        <v>309.3</v>
      </c>
      <c r="U34" s="42">
        <f t="shared" si="7"/>
        <v>2165.1</v>
      </c>
      <c r="V34" s="42">
        <f t="shared" si="9"/>
        <v>-4.5999999999999091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Grünloh, Michael</v>
      </c>
      <c r="C35" s="91" t="str">
        <f>'Übersicht Schützen'!B20</f>
        <v>Sögel II</v>
      </c>
      <c r="D35" s="55">
        <f>'Übersicht Schützen'!C20</f>
        <v>306.3</v>
      </c>
      <c r="E35" s="38">
        <f>'Übersicht Schützen'!D20</f>
        <v>308.3</v>
      </c>
      <c r="F35" s="38">
        <f>'Übersicht Schützen'!E20</f>
        <v>308.5</v>
      </c>
      <c r="G35" s="38">
        <f>'Übersicht Schützen'!F20</f>
        <v>314.60000000000002</v>
      </c>
      <c r="H35" s="38">
        <f>'Übersicht Schützen'!G20</f>
        <v>308</v>
      </c>
      <c r="I35" s="38">
        <f>'Übersicht Schützen'!H20</f>
        <v>311</v>
      </c>
      <c r="J35" s="56">
        <f>'Übersicht Schützen'!I20</f>
        <v>309.45</v>
      </c>
      <c r="K35" s="38">
        <f t="shared" si="8"/>
        <v>1856.7</v>
      </c>
      <c r="L35" s="38">
        <f>'Übersicht Schützen'!L20</f>
        <v>0</v>
      </c>
      <c r="M35" s="38">
        <f>'Übersicht Schützen'!M20</f>
        <v>307.3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307.3</v>
      </c>
      <c r="S35" s="38">
        <f t="shared" si="6"/>
        <v>307.3</v>
      </c>
      <c r="T35" s="56">
        <f>'Übersicht Schützen'!U20</f>
        <v>309.14285714285717</v>
      </c>
      <c r="U35" s="38">
        <f t="shared" si="7"/>
        <v>2164</v>
      </c>
      <c r="V35" s="38">
        <f t="shared" si="9"/>
        <v>-1.0999999999999091</v>
      </c>
    </row>
    <row r="36" spans="1:44" s="51" customFormat="1" ht="18" customHeight="1" x14ac:dyDescent="0.3">
      <c r="A36" s="52">
        <v>20</v>
      </c>
      <c r="B36" s="57" t="str">
        <f>'Übersicht Schützen'!A21</f>
        <v>Jansen, Norbert</v>
      </c>
      <c r="C36" s="92" t="str">
        <f>'Übersicht Schützen'!B21</f>
        <v>Breddenberg III</v>
      </c>
      <c r="D36" s="58">
        <f>'Übersicht Schützen'!C21</f>
        <v>313</v>
      </c>
      <c r="E36" s="42">
        <f>'Übersicht Schützen'!D21</f>
        <v>308.60000000000002</v>
      </c>
      <c r="F36" s="42">
        <f>'Übersicht Schützen'!E21</f>
        <v>309.2</v>
      </c>
      <c r="G36" s="42">
        <f>'Übersicht Schützen'!F21</f>
        <v>308.5</v>
      </c>
      <c r="H36" s="42">
        <f>'Übersicht Schützen'!G21</f>
        <v>309.2</v>
      </c>
      <c r="I36" s="42">
        <f>'Übersicht Schützen'!H21</f>
        <v>306.7</v>
      </c>
      <c r="J36" s="59">
        <f>'Übersicht Schützen'!I21</f>
        <v>309.2</v>
      </c>
      <c r="K36" s="42">
        <f t="shared" si="8"/>
        <v>1855.2</v>
      </c>
      <c r="L36" s="42">
        <f>'Übersicht Schützen'!L21</f>
        <v>0</v>
      </c>
      <c r="M36" s="42">
        <f>'Übersicht Schützen'!M21</f>
        <v>308.5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308.5</v>
      </c>
      <c r="S36" s="42">
        <f t="shared" si="6"/>
        <v>308.5</v>
      </c>
      <c r="T36" s="59">
        <f>'Übersicht Schützen'!U21</f>
        <v>309.09999999999997</v>
      </c>
      <c r="U36" s="42">
        <f t="shared" si="7"/>
        <v>2163.6999999999998</v>
      </c>
      <c r="V36" s="42">
        <f t="shared" si="9"/>
        <v>-0.3000000000001819</v>
      </c>
    </row>
    <row r="37" spans="1:44" s="51" customFormat="1" ht="18" customHeight="1" x14ac:dyDescent="0.3">
      <c r="A37" s="50">
        <v>21</v>
      </c>
      <c r="B37" s="54" t="str">
        <f>'Übersicht Schützen'!A22</f>
        <v>Düttmann, Martin</v>
      </c>
      <c r="C37" s="91" t="str">
        <f>'Übersicht Schützen'!B22</f>
        <v>Eisten I</v>
      </c>
      <c r="D37" s="55">
        <f>'Übersicht Schützen'!C22</f>
        <v>308.2</v>
      </c>
      <c r="E37" s="38">
        <f>'Übersicht Schützen'!D22</f>
        <v>305.5</v>
      </c>
      <c r="F37" s="38">
        <f>'Übersicht Schützen'!E22</f>
        <v>306.39999999999998</v>
      </c>
      <c r="G37" s="38">
        <f>'Übersicht Schützen'!F22</f>
        <v>309.10000000000002</v>
      </c>
      <c r="H37" s="38">
        <f>'Übersicht Schützen'!G22</f>
        <v>310.3</v>
      </c>
      <c r="I37" s="38">
        <f>'Übersicht Schützen'!H22</f>
        <v>311.3</v>
      </c>
      <c r="J37" s="56">
        <f>'Übersicht Schützen'!I22</f>
        <v>308.46666666666664</v>
      </c>
      <c r="K37" s="38">
        <f t="shared" si="8"/>
        <v>1850.8</v>
      </c>
      <c r="L37" s="38">
        <f>'Übersicht Schützen'!L22</f>
        <v>0</v>
      </c>
      <c r="M37" s="38">
        <f>'Übersicht Schützen'!M22</f>
        <v>310.10000000000002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310.10000000000002</v>
      </c>
      <c r="S37" s="38">
        <f t="shared" si="6"/>
        <v>310.10000000000002</v>
      </c>
      <c r="T37" s="56">
        <f>'Übersicht Schützen'!U22</f>
        <v>308.7</v>
      </c>
      <c r="U37" s="38">
        <f t="shared" si="7"/>
        <v>2160.9</v>
      </c>
      <c r="V37" s="38">
        <f t="shared" si="9"/>
        <v>-2.7999999999997272</v>
      </c>
    </row>
    <row r="38" spans="1:44" s="51" customFormat="1" ht="18" customHeight="1" x14ac:dyDescent="0.3">
      <c r="A38" s="29">
        <v>22</v>
      </c>
      <c r="B38" s="57" t="str">
        <f>'Übersicht Schützen'!A23</f>
        <v>Jansen, Werner</v>
      </c>
      <c r="C38" s="92" t="str">
        <f>'Übersicht Schützen'!B23</f>
        <v>Breddenberg III</v>
      </c>
      <c r="D38" s="58">
        <f>'Übersicht Schützen'!C23</f>
        <v>306.60000000000002</v>
      </c>
      <c r="E38" s="42">
        <f>'Übersicht Schützen'!D23</f>
        <v>306.3</v>
      </c>
      <c r="F38" s="42">
        <f>'Übersicht Schützen'!E23</f>
        <v>306.39999999999998</v>
      </c>
      <c r="G38" s="42">
        <f>'Übersicht Schützen'!F23</f>
        <v>305.5</v>
      </c>
      <c r="H38" s="42">
        <f>'Übersicht Schützen'!G23</f>
        <v>303.2</v>
      </c>
      <c r="I38" s="42">
        <f>'Übersicht Schützen'!H23</f>
        <v>309.39999999999998</v>
      </c>
      <c r="J38" s="59">
        <f>'Übersicht Schützen'!I23</f>
        <v>306.23333333333335</v>
      </c>
      <c r="K38" s="42">
        <f t="shared" si="8"/>
        <v>1837.4</v>
      </c>
      <c r="L38" s="42">
        <f>'Übersicht Schützen'!L23</f>
        <v>0</v>
      </c>
      <c r="M38" s="42">
        <f>'Übersicht Schützen'!M23</f>
        <v>301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301</v>
      </c>
      <c r="S38" s="42">
        <f t="shared" si="6"/>
        <v>301</v>
      </c>
      <c r="T38" s="59">
        <f>'Übersicht Schützen'!U23</f>
        <v>305.48571428571432</v>
      </c>
      <c r="U38" s="42">
        <f t="shared" si="7"/>
        <v>2138.4</v>
      </c>
      <c r="V38" s="42">
        <f t="shared" si="9"/>
        <v>-22.5</v>
      </c>
    </row>
    <row r="39" spans="1:44" s="51" customFormat="1" ht="18" customHeight="1" x14ac:dyDescent="0.3">
      <c r="A39" s="50">
        <v>23</v>
      </c>
      <c r="B39" s="54" t="str">
        <f>'Übersicht Schützen'!A24</f>
        <v>Husmann, Michael</v>
      </c>
      <c r="C39" s="91" t="str">
        <f>'Übersicht Schützen'!B24</f>
        <v>Sögel II</v>
      </c>
      <c r="D39" s="55">
        <f>'Übersicht Schützen'!C24</f>
        <v>302.39999999999998</v>
      </c>
      <c r="E39" s="38">
        <f>'Übersicht Schützen'!D24</f>
        <v>299.60000000000002</v>
      </c>
      <c r="F39" s="38">
        <f>'Übersicht Schützen'!E24</f>
        <v>300.3</v>
      </c>
      <c r="G39" s="38">
        <f>'Übersicht Schützen'!F24</f>
        <v>306.8</v>
      </c>
      <c r="H39" s="38">
        <f>'Übersicht Schützen'!G24</f>
        <v>305.2</v>
      </c>
      <c r="I39" s="38">
        <f>'Übersicht Schützen'!H24</f>
        <v>313.10000000000002</v>
      </c>
      <c r="J39" s="56">
        <f>'Übersicht Schützen'!I24</f>
        <v>304.56666666666666</v>
      </c>
      <c r="K39" s="38">
        <f t="shared" si="8"/>
        <v>1827.4</v>
      </c>
      <c r="L39" s="38">
        <f>'Übersicht Schützen'!L24</f>
        <v>0</v>
      </c>
      <c r="M39" s="38">
        <f>'Übersicht Schützen'!M24</f>
        <v>300.5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300.5</v>
      </c>
      <c r="S39" s="38">
        <f t="shared" si="6"/>
        <v>300.5</v>
      </c>
      <c r="T39" s="56">
        <f>'Übersicht Schützen'!U24</f>
        <v>303.98571428571432</v>
      </c>
      <c r="U39" s="38">
        <f t="shared" si="7"/>
        <v>2127.9</v>
      </c>
      <c r="V39" s="38">
        <f t="shared" si="9"/>
        <v>-10.5</v>
      </c>
    </row>
    <row r="40" spans="1:44" s="51" customFormat="1" ht="18" customHeight="1" x14ac:dyDescent="0.3">
      <c r="A40" s="52">
        <v>24</v>
      </c>
      <c r="B40" s="57" t="str">
        <f>'Übersicht Schützen'!A25</f>
        <v>Oldiges, Anton</v>
      </c>
      <c r="C40" s="92" t="str">
        <f>'Übersicht Schützen'!B25</f>
        <v>Lorup III</v>
      </c>
      <c r="D40" s="58">
        <f>'Übersicht Schützen'!C25</f>
        <v>299.10000000000002</v>
      </c>
      <c r="E40" s="42">
        <f>'Übersicht Schützen'!D25</f>
        <v>305.60000000000002</v>
      </c>
      <c r="F40" s="42">
        <f>'Übersicht Schützen'!E25</f>
        <v>301.89999999999998</v>
      </c>
      <c r="G40" s="42">
        <f>'Übersicht Schützen'!F25</f>
        <v>307.10000000000002</v>
      </c>
      <c r="H40" s="42">
        <f>'Übersicht Schützen'!G25</f>
        <v>297.7</v>
      </c>
      <c r="I40" s="42">
        <f>'Übersicht Schützen'!H25</f>
        <v>294.7</v>
      </c>
      <c r="J40" s="59">
        <f>'Übersicht Schützen'!I25</f>
        <v>301.01666666666671</v>
      </c>
      <c r="K40" s="42">
        <f t="shared" si="8"/>
        <v>1806.1000000000001</v>
      </c>
      <c r="L40" s="42">
        <f>'Übersicht Schützen'!L25</f>
        <v>0</v>
      </c>
      <c r="M40" s="42">
        <f>'Übersicht Schützen'!M25</f>
        <v>302.60000000000002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302.60000000000002</v>
      </c>
      <c r="S40" s="42">
        <f t="shared" si="6"/>
        <v>302.60000000000002</v>
      </c>
      <c r="T40" s="59">
        <f>'Übersicht Schützen'!U25</f>
        <v>301.24285714285719</v>
      </c>
      <c r="U40" s="42">
        <f t="shared" si="7"/>
        <v>2108.7000000000003</v>
      </c>
      <c r="V40" s="42">
        <f t="shared" si="9"/>
        <v>-19.199999999999818</v>
      </c>
    </row>
    <row r="41" spans="1:44" s="51" customFormat="1" ht="18" customHeight="1" x14ac:dyDescent="0.3">
      <c r="A41" s="43">
        <v>25</v>
      </c>
      <c r="B41" s="54" t="str">
        <f>'Übersicht Schützen'!A26</f>
        <v>Albers, Klaus-Dieter</v>
      </c>
      <c r="C41" s="91" t="str">
        <f>'Übersicht Schützen'!B26</f>
        <v>Lorup III</v>
      </c>
      <c r="D41" s="55">
        <f>'Übersicht Schützen'!C26</f>
        <v>310.5</v>
      </c>
      <c r="E41" s="38">
        <f>'Übersicht Schützen'!D26</f>
        <v>301.2</v>
      </c>
      <c r="F41" s="38">
        <f>'Übersicht Schützen'!E26</f>
        <v>0</v>
      </c>
      <c r="G41" s="38">
        <f>'Übersicht Schützen'!F26</f>
        <v>306.5</v>
      </c>
      <c r="H41" s="38">
        <f>'Übersicht Schützen'!G26</f>
        <v>304.10000000000002</v>
      </c>
      <c r="I41" s="38">
        <f>'Übersicht Schützen'!H26</f>
        <v>309.39999999999998</v>
      </c>
      <c r="J41" s="56">
        <f>'Übersicht Schützen'!I26</f>
        <v>306.34000000000003</v>
      </c>
      <c r="K41" s="38">
        <f t="shared" si="8"/>
        <v>1531.7000000000003</v>
      </c>
      <c r="L41" s="38">
        <f>'Übersicht Schützen'!L26</f>
        <v>0</v>
      </c>
      <c r="M41" s="38">
        <f>'Übersicht Schützen'!M26</f>
        <v>289.8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289.8</v>
      </c>
      <c r="S41" s="38">
        <f t="shared" si="6"/>
        <v>289.8</v>
      </c>
      <c r="T41" s="56">
        <f>'Übersicht Schützen'!U26</f>
        <v>303.58333333333337</v>
      </c>
      <c r="U41" s="38">
        <f t="shared" si="7"/>
        <v>1821.5000000000002</v>
      </c>
      <c r="V41" s="38">
        <f t="shared" si="9"/>
        <v>-287.20000000000005</v>
      </c>
    </row>
    <row r="42" spans="1:44" s="51" customFormat="1" ht="18" customHeight="1" x14ac:dyDescent="0.3">
      <c r="A42" s="29">
        <v>26</v>
      </c>
      <c r="B42" s="57" t="str">
        <f>'Übersicht Schützen'!A27</f>
        <v>Schütze 24</v>
      </c>
      <c r="C42" s="92" t="str">
        <f>'Übersicht Schützen'!B27</f>
        <v>Neubörger I</v>
      </c>
      <c r="D42" s="58">
        <f>'Übersicht Schützen'!C27</f>
        <v>307.2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301.5</v>
      </c>
      <c r="H42" s="42">
        <f>'Übersicht Schützen'!G27</f>
        <v>308.89999999999998</v>
      </c>
      <c r="I42" s="42">
        <f>'Übersicht Schützen'!H27</f>
        <v>301.2</v>
      </c>
      <c r="J42" s="59">
        <f>'Übersicht Schützen'!I27</f>
        <v>304.7</v>
      </c>
      <c r="K42" s="42">
        <f t="shared" si="8"/>
        <v>1218.8</v>
      </c>
      <c r="L42" s="42">
        <f>'Übersicht Schützen'!L27</f>
        <v>0</v>
      </c>
      <c r="M42" s="42">
        <f>'Übersicht Schützen'!M27</f>
        <v>306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306</v>
      </c>
      <c r="S42" s="42">
        <f t="shared" si="6"/>
        <v>306</v>
      </c>
      <c r="T42" s="59">
        <f>'Übersicht Schützen'!U27</f>
        <v>304.95999999999998</v>
      </c>
      <c r="U42" s="42">
        <f t="shared" si="7"/>
        <v>1524.8</v>
      </c>
      <c r="V42" s="42">
        <f t="shared" si="9"/>
        <v>-296.70000000000027</v>
      </c>
    </row>
    <row r="43" spans="1:44" s="51" customFormat="1" ht="18" customHeight="1" x14ac:dyDescent="0.3">
      <c r="A43" s="50">
        <v>27</v>
      </c>
      <c r="B43" s="54" t="str">
        <f>'Übersicht Schützen'!A28</f>
        <v>Plüster, Alfons</v>
      </c>
      <c r="C43" s="91" t="str">
        <f>'Übersicht Schützen'!B28</f>
        <v>Breddenberg III</v>
      </c>
      <c r="D43" s="55">
        <f>'Übersicht Schützen'!C28</f>
        <v>0</v>
      </c>
      <c r="E43" s="38">
        <f>'Übersicht Schützen'!D28</f>
        <v>302.2</v>
      </c>
      <c r="F43" s="38">
        <f>'Übersicht Schützen'!E28</f>
        <v>300.10000000000002</v>
      </c>
      <c r="G43" s="38">
        <f>'Übersicht Schützen'!F28</f>
        <v>306.60000000000002</v>
      </c>
      <c r="H43" s="38">
        <f>'Übersicht Schützen'!G28</f>
        <v>304.8</v>
      </c>
      <c r="I43" s="38">
        <f>'Übersicht Schützen'!H28</f>
        <v>0</v>
      </c>
      <c r="J43" s="56">
        <f>'Übersicht Schützen'!I28</f>
        <v>303.42500000000001</v>
      </c>
      <c r="K43" s="38">
        <f t="shared" si="8"/>
        <v>1213.7</v>
      </c>
      <c r="L43" s="38">
        <f>'Übersicht Schützen'!L28</f>
        <v>0</v>
      </c>
      <c r="M43" s="38">
        <f>'Übersicht Schützen'!M28</f>
        <v>301.10000000000002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301.10000000000002</v>
      </c>
      <c r="S43" s="38">
        <f t="shared" si="6"/>
        <v>301.10000000000002</v>
      </c>
      <c r="T43" s="56">
        <f>'Übersicht Schützen'!U28</f>
        <v>302.96000000000004</v>
      </c>
      <c r="U43" s="38">
        <f t="shared" si="7"/>
        <v>1514.8000000000002</v>
      </c>
      <c r="V43" s="38">
        <f t="shared" si="9"/>
        <v>-9.9999999999997726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2" t="str">
        <f>'Übersicht Schützen'!B29</f>
        <v>Breddenberg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-1514.8000000000002</v>
      </c>
    </row>
    <row r="45" spans="1:44" s="51" customFormat="1" ht="18" customHeight="1" x14ac:dyDescent="0.3">
      <c r="A45" s="50">
        <v>29</v>
      </c>
      <c r="B45" s="54" t="str">
        <f>'Übersicht Schützen'!A30</f>
        <v>Schütze 11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2" t="str">
        <f>'Übersicht Schützen'!B31</f>
        <v>Eisten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17</v>
      </c>
      <c r="C47" s="91" t="str">
        <f>'Übersicht Schützen'!B32</f>
        <v>Lorup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Lorup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Schnieders Willi</v>
      </c>
      <c r="C49" s="91" t="str">
        <f>'Übersicht Schützen'!B34</f>
        <v>Neubörger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Lorup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Lorup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310.45769230769235</v>
      </c>
      <c r="E54" s="36">
        <f>IF(Formelhilfe!C45 &gt; 0, SUM(E17:E52)/Formelhilfe!C45, 0)</f>
        <v>310.36153846153849</v>
      </c>
      <c r="F54" s="36">
        <f>IF(Formelhilfe!D45 &gt; 0, SUM(F17:F52)/Formelhilfe!D45, 0)</f>
        <v>310.084</v>
      </c>
      <c r="G54" s="36">
        <f>IF(Formelhilfe!E45 &gt; 0, SUM(G17:G52)/Formelhilfe!E45, 0)</f>
        <v>311.04074074074077</v>
      </c>
      <c r="H54" s="36">
        <f>IF(Formelhilfe!F45 &gt; 0, SUM(H17:H52)/Formelhilfe!F45, 0)</f>
        <v>310.51111111111106</v>
      </c>
      <c r="I54" s="36">
        <f>IF(Formelhilfe!G45 &gt; 0, SUM(I17:I52)/Formelhilfe!G45, 0)</f>
        <v>310.89615384615382</v>
      </c>
      <c r="J54" s="37">
        <f>IF(SUM(J17:J52)&lt;&gt;0,AVERAGEIF(J17:J52,"&lt;&gt;0"),0)</f>
        <v>310.37771604938268</v>
      </c>
      <c r="K54" s="37">
        <f>IF(SUM(K17:K52)&lt;&gt;0,AVERAGEIF(K17:K52,"&lt;&gt;0"),0)</f>
        <v>1805.8740740740741</v>
      </c>
      <c r="L54" s="36">
        <f>IF(Formelhilfe!I45 &gt; 0, SUM(L17:L52)/Formelhilfe!I45, 0)</f>
        <v>0</v>
      </c>
      <c r="M54" s="36">
        <f>IF(Formelhilfe!J45 &gt; 0, SUM(M17:M52)/Formelhilfe!J45, 0)</f>
        <v>309.37777777777774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309.37777777777774</v>
      </c>
      <c r="S54" s="37">
        <f t="shared" ref="S54:T54" si="12">IF(SUM(S17:S52)&lt;&gt;0,AVERAGEIF(S17:S52,"&lt;&gt;0"),0)</f>
        <v>309.37777777777774</v>
      </c>
      <c r="T54" s="37">
        <f t="shared" si="12"/>
        <v>310.21811287477948</v>
      </c>
      <c r="U54" s="117">
        <f>(K54+S54)</f>
        <v>2115.2518518518518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Übersicht!N4</f>
        <v>Eisten</v>
      </c>
      <c r="X1" s="184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Übersicht!N3</f>
        <v>16.02.</v>
      </c>
      <c r="X2" s="184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Übersicht!O4</f>
        <v>Neubörger</v>
      </c>
      <c r="X1" s="184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Übersicht!O3</f>
        <v>02.03.</v>
      </c>
      <c r="X2" s="184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Übersicht!P4</f>
        <v>Lorup</v>
      </c>
      <c r="X1" s="184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Übersicht!P3</f>
        <v>16.03.</v>
      </c>
      <c r="X2" s="184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Übersicht!Q4</f>
        <v>Sögel</v>
      </c>
      <c r="X1" s="184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Übersicht!Q3</f>
        <v>30.03.</v>
      </c>
      <c r="X2" s="184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III</v>
      </c>
      <c r="C2" s="134"/>
      <c r="D2" s="192" t="s">
        <v>61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 I</v>
      </c>
      <c r="C3" s="128"/>
      <c r="D3" s="192" t="str">
        <f>Übersicht!M1</f>
        <v>2. Kreisliga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III</v>
      </c>
      <c r="C4" s="128"/>
      <c r="D4" s="192" t="str">
        <f>Übersicht!P1</f>
        <v>Schützen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Jansen, Werner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Jansen, Norbert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Plüster, Alfons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Plüster, Hans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Wübben, Josef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Schröer, Helmut</v>
      </c>
      <c r="C16" s="135" t="str">
        <f>'Wettkampf 1'!C16</f>
        <v>Eisten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Baalmann, Günther</v>
      </c>
      <c r="C17" s="135" t="str">
        <f>'Wettkampf 1'!C17</f>
        <v>Eisten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Düttmann, Martin</v>
      </c>
      <c r="C18" s="135" t="str">
        <f>'Wettkampf 1'!C18</f>
        <v>Eisten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Jansing, Rainer</v>
      </c>
      <c r="C19" s="135" t="str">
        <f>'Wettkampf 1'!C19</f>
        <v>Eisten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Wotte, Frank</v>
      </c>
      <c r="C22" s="135" t="str">
        <f>'Wettkampf 1'!C22</f>
        <v>Lorup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Will, Jürgen</v>
      </c>
      <c r="C23" s="135" t="str">
        <f>'Wettkampf 1'!C23</f>
        <v>Lorup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Oldiges, Anton</v>
      </c>
      <c r="C24" s="135" t="str">
        <f>'Wettkampf 1'!C24</f>
        <v>Lorup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Albers, Klaus-Dieter</v>
      </c>
      <c r="C25" s="135" t="str">
        <f>'Wettkampf 1'!C25</f>
        <v>Lorup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Klaus, Antons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Sebastian, Antons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Runde, Norbert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Schnieders Willi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Klaßen, Martin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Gerd Klawitter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Thomas Pölking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Franz-Josef Luttmann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Helmut Albers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Robbers, Heinz</v>
      </c>
      <c r="C40" s="135" t="str">
        <f>'Wettkampf 1'!C40</f>
        <v>Sögel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Trempeck, Marco</v>
      </c>
      <c r="C41" s="135" t="str">
        <f>'Wettkampf 1'!C41</f>
        <v>Sögel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Grünloh, Michael</v>
      </c>
      <c r="C42" s="135" t="str">
        <f>'Wettkampf 1'!C42</f>
        <v>Sögel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Husmann, Michael</v>
      </c>
      <c r="C43" s="135" t="str">
        <f>'Wettkampf 1'!C43</f>
        <v>Sögel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Robbers, Bernd</v>
      </c>
      <c r="C44" s="135" t="str">
        <f>'Wettkampf 1'!C44</f>
        <v>Sögel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2" t="s">
        <v>61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0" t="s">
        <v>109</v>
      </c>
      <c r="B2" s="95" t="str">
        <f>VLOOKUP(A2,'Wettkampf 1'!$B$10:$C$45,2,FALSE)</f>
        <v>Neubörger I</v>
      </c>
      <c r="C2" s="9">
        <f>VLOOKUP(A2,'Wettkampf 1'!$B$10:$D$45,3,FALSE)</f>
        <v>316.5</v>
      </c>
      <c r="D2" s="9">
        <f>VLOOKUP($A2,'2'!$B$10:$D$45,3,FALSE)</f>
        <v>320.10000000000002</v>
      </c>
      <c r="E2" s="9">
        <f>VLOOKUP($A2,'3'!$B$10:$D$45,3,FALSE)</f>
        <v>317.60000000000002</v>
      </c>
      <c r="F2" s="9">
        <f>VLOOKUP($A2,'4'!$B$10:$D$45,3,FALSE)</f>
        <v>316.3</v>
      </c>
      <c r="G2" s="9">
        <f>VLOOKUP($A2,'5'!$B$10:$D$45,3,FALSE)</f>
        <v>319.2</v>
      </c>
      <c r="H2" s="9">
        <f>VLOOKUP($A2,'6'!$B$10:$D$45,3,FALSE)</f>
        <v>316.89999999999998</v>
      </c>
      <c r="I2" s="9">
        <f>IF(J2 &gt; 0,K2/J2,0)</f>
        <v>317.76666666666665</v>
      </c>
      <c r="J2" s="9">
        <f>VLOOKUP(A2,Formelhilfe!$A$9:$H$44,8,FALSE)</f>
        <v>6</v>
      </c>
      <c r="K2" s="10">
        <f>SUM(C2:H2)</f>
        <v>1906.6</v>
      </c>
      <c r="L2" s="9">
        <f>VLOOKUP($A2,'7'!$B$10:$D$45,3,FALSE)</f>
        <v>0</v>
      </c>
      <c r="M2" s="9">
        <f>VLOOKUP($A2,'8'!$B$10:$D$45,3,FALSE)</f>
        <v>316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316</v>
      </c>
      <c r="S2" s="9">
        <f>VLOOKUP(A2,Formelhilfe!$A$9:$O$44,15,FALSE)</f>
        <v>1</v>
      </c>
      <c r="T2" s="10">
        <f>SUM(L2:Q2)</f>
        <v>316</v>
      </c>
      <c r="U2" s="10">
        <f>IF(V2&gt;0,W2/V2,0)</f>
        <v>317.51428571428568</v>
      </c>
      <c r="V2" s="9">
        <f>VLOOKUP(A2,Formelhilfe!$A$9:$P$44,16,FALSE)</f>
        <v>7</v>
      </c>
      <c r="W2" s="11">
        <f>SUM(C2:H2,L2:Q2)</f>
        <v>2222.6</v>
      </c>
    </row>
    <row r="3" spans="1:23" ht="20.25" customHeight="1" x14ac:dyDescent="0.4">
      <c r="A3" s="200" t="s">
        <v>116</v>
      </c>
      <c r="B3" s="95" t="str">
        <f>VLOOKUP(A3,'Wettkampf 1'!$B$10:$C$45,2,FALSE)</f>
        <v>Sögel II</v>
      </c>
      <c r="C3" s="9">
        <f>VLOOKUP(A3,'Wettkampf 1'!$B$10:$D$45,3,FALSE)</f>
        <v>315.10000000000002</v>
      </c>
      <c r="D3" s="9">
        <f>VLOOKUP($A3,'2'!$B$10:$D$45,3,FALSE)</f>
        <v>318.39999999999998</v>
      </c>
      <c r="E3" s="9">
        <f>VLOOKUP($A3,'3'!$B$10:$D$45,3,FALSE)</f>
        <v>318.3</v>
      </c>
      <c r="F3" s="9">
        <f>VLOOKUP($A3,'4'!$B$10:$D$45,3,FALSE)</f>
        <v>315.3</v>
      </c>
      <c r="G3" s="9">
        <f>VLOOKUP($A3,'5'!$B$10:$D$45,3,FALSE)</f>
        <v>318.3</v>
      </c>
      <c r="H3" s="9">
        <f>VLOOKUP($A3,'6'!$B$10:$D$45,3,FALSE)</f>
        <v>316</v>
      </c>
      <c r="I3" s="9">
        <f>IF(J3 &gt; 0,K3/J3,0)</f>
        <v>316.89999999999998</v>
      </c>
      <c r="J3" s="9">
        <f>VLOOKUP(A3,Formelhilfe!$A$9:$H$44,8,FALSE)</f>
        <v>6</v>
      </c>
      <c r="K3" s="10">
        <f>SUM(C3:H3)</f>
        <v>1901.3999999999999</v>
      </c>
      <c r="L3" s="9">
        <f>VLOOKUP($A3,'7'!$B$10:$D$45,3,FALSE)</f>
        <v>0</v>
      </c>
      <c r="M3" s="9">
        <f>VLOOKUP($A3,'8'!$B$10:$D$45,3,FALSE)</f>
        <v>318.3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318.3</v>
      </c>
      <c r="S3" s="9">
        <f>VLOOKUP(A3,Formelhilfe!$A$9:$O$44,15,FALSE)</f>
        <v>1</v>
      </c>
      <c r="T3" s="10">
        <f>SUM(L3:Q3)</f>
        <v>318.3</v>
      </c>
      <c r="U3" s="10">
        <f>IF(V3&gt;0,W3/V3,0)</f>
        <v>317.09999999999997</v>
      </c>
      <c r="V3" s="9">
        <f>VLOOKUP(A3,Formelhilfe!$A$9:$P$44,16,FALSE)</f>
        <v>7</v>
      </c>
      <c r="W3" s="11">
        <f>SUM(C3:H3,L3:Q3)</f>
        <v>2219.6999999999998</v>
      </c>
    </row>
    <row r="4" spans="1:23" ht="20.25" customHeight="1" x14ac:dyDescent="0.4">
      <c r="A4" s="200" t="s">
        <v>120</v>
      </c>
      <c r="B4" s="95" t="str">
        <f>VLOOKUP(A4,'Wettkampf 1'!$B$10:$C$45,2,FALSE)</f>
        <v>Sögel II</v>
      </c>
      <c r="C4" s="9">
        <f>VLOOKUP(A4,'Wettkampf 1'!$B$10:$D$45,3,FALSE)</f>
        <v>312.89999999999998</v>
      </c>
      <c r="D4" s="9">
        <f>VLOOKUP($A4,'2'!$B$10:$D$45,3,FALSE)</f>
        <v>312.60000000000002</v>
      </c>
      <c r="E4" s="9">
        <f>VLOOKUP($A4,'3'!$B$10:$D$45,3,FALSE)</f>
        <v>317.7</v>
      </c>
      <c r="F4" s="9">
        <f>VLOOKUP($A4,'4'!$B$10:$D$45,3,FALSE)</f>
        <v>317.2</v>
      </c>
      <c r="G4" s="9">
        <f>VLOOKUP($A4,'5'!$B$10:$D$45,3,FALSE)</f>
        <v>314.8</v>
      </c>
      <c r="H4" s="9">
        <f>VLOOKUP($A4,'6'!$B$10:$D$45,3,FALSE)</f>
        <v>315.8</v>
      </c>
      <c r="I4" s="9">
        <f>IF(J4 &gt; 0,K4/J4,0)</f>
        <v>315.16666666666669</v>
      </c>
      <c r="J4" s="9">
        <f>VLOOKUP(A4,Formelhilfe!$A$9:$H$44,8,FALSE)</f>
        <v>6</v>
      </c>
      <c r="K4" s="10">
        <f>SUM(C4:H4)</f>
        <v>1891</v>
      </c>
      <c r="L4" s="9">
        <f>VLOOKUP($A4,'7'!$B$10:$D$45,3,FALSE)</f>
        <v>0</v>
      </c>
      <c r="M4" s="9">
        <f>VLOOKUP($A4,'8'!$B$10:$D$45,3,FALSE)</f>
        <v>316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316</v>
      </c>
      <c r="S4" s="9">
        <f>VLOOKUP(A4,Formelhilfe!$A$9:$O$44,15,FALSE)</f>
        <v>1</v>
      </c>
      <c r="T4" s="10">
        <f>SUM(L4:Q4)</f>
        <v>316</v>
      </c>
      <c r="U4" s="10">
        <f>IF(V4&gt;0,W4/V4,0)</f>
        <v>315.28571428571428</v>
      </c>
      <c r="V4" s="9">
        <f>VLOOKUP(A4,Formelhilfe!$A$9:$P$44,16,FALSE)</f>
        <v>7</v>
      </c>
      <c r="W4" s="11">
        <f>SUM(C4:H4,L4:Q4)</f>
        <v>2207</v>
      </c>
    </row>
    <row r="5" spans="1:23" ht="20.25" customHeight="1" x14ac:dyDescent="0.4">
      <c r="A5" s="200" t="s">
        <v>113</v>
      </c>
      <c r="B5" s="95" t="str">
        <f>VLOOKUP(A5,'Wettkampf 1'!$B$10:$C$45,2,FALSE)</f>
        <v>Lorup IV</v>
      </c>
      <c r="C5" s="9">
        <f>VLOOKUP(A5,'Wettkampf 1'!$B$10:$D$45,3,FALSE)</f>
        <v>315.10000000000002</v>
      </c>
      <c r="D5" s="9">
        <f>VLOOKUP($A5,'2'!$B$10:$D$45,3,FALSE)</f>
        <v>316.3</v>
      </c>
      <c r="E5" s="9">
        <f>VLOOKUP($A5,'3'!$B$10:$D$45,3,FALSE)</f>
        <v>316</v>
      </c>
      <c r="F5" s="9">
        <f>VLOOKUP($A5,'4'!$B$10:$D$45,3,FALSE)</f>
        <v>313.2</v>
      </c>
      <c r="G5" s="9">
        <f>VLOOKUP($A5,'5'!$B$10:$D$45,3,FALSE)</f>
        <v>316.8</v>
      </c>
      <c r="H5" s="9">
        <f>VLOOKUP($A5,'6'!$B$10:$D$45,3,FALSE)</f>
        <v>311.10000000000002</v>
      </c>
      <c r="I5" s="9">
        <f>IF(J5 &gt; 0,K5/J5,0)</f>
        <v>314.75</v>
      </c>
      <c r="J5" s="9">
        <f>VLOOKUP(A5,Formelhilfe!$A$9:$H$44,8,FALSE)</f>
        <v>6</v>
      </c>
      <c r="K5" s="10">
        <f>SUM(C5:H5)</f>
        <v>1888.5</v>
      </c>
      <c r="L5" s="9">
        <f>VLOOKUP($A5,'7'!$B$10:$D$45,3,FALSE)</f>
        <v>0</v>
      </c>
      <c r="M5" s="9">
        <f>VLOOKUP($A5,'8'!$B$10:$D$45,3,FALSE)</f>
        <v>315.39999999999998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315.39999999999998</v>
      </c>
      <c r="S5" s="9">
        <f>VLOOKUP(A5,Formelhilfe!$A$9:$O$44,15,FALSE)</f>
        <v>1</v>
      </c>
      <c r="T5" s="10">
        <f>SUM(L5:Q5)</f>
        <v>315.39999999999998</v>
      </c>
      <c r="U5" s="10">
        <f>IF(V5&gt;0,W5/V5,0)</f>
        <v>314.84285714285716</v>
      </c>
      <c r="V5" s="9">
        <f>VLOOKUP(A5,Formelhilfe!$A$9:$P$44,16,FALSE)</f>
        <v>7</v>
      </c>
      <c r="W5" s="11">
        <f>SUM(C5:H5,L5:Q5)</f>
        <v>2203.9</v>
      </c>
    </row>
    <row r="6" spans="1:23" ht="20.25" customHeight="1" x14ac:dyDescent="0.4">
      <c r="A6" s="200" t="s">
        <v>103</v>
      </c>
      <c r="B6" s="95" t="str">
        <f>VLOOKUP(A6,'Wettkampf 1'!$B$10:$C$45,2,FALSE)</f>
        <v>Lorup III</v>
      </c>
      <c r="C6" s="9">
        <f>VLOOKUP(A6,'Wettkampf 1'!$B$10:$D$45,3,FALSE)</f>
        <v>312</v>
      </c>
      <c r="D6" s="9">
        <f>VLOOKUP($A6,'2'!$B$10:$D$45,3,FALSE)</f>
        <v>314.7</v>
      </c>
      <c r="E6" s="9">
        <f>VLOOKUP($A6,'3'!$B$10:$D$45,3,FALSE)</f>
        <v>315.3</v>
      </c>
      <c r="F6" s="9">
        <f>VLOOKUP($A6,'4'!$B$10:$D$45,3,FALSE)</f>
        <v>314</v>
      </c>
      <c r="G6" s="9">
        <f>VLOOKUP($A6,'5'!$B$10:$D$45,3,FALSE)</f>
        <v>316.60000000000002</v>
      </c>
      <c r="H6" s="9">
        <f>VLOOKUP($A6,'6'!$B$10:$D$45,3,FALSE)</f>
        <v>313.39999999999998</v>
      </c>
      <c r="I6" s="9">
        <f>IF(J6 &gt; 0,K6/J6,0)</f>
        <v>314.33333333333331</v>
      </c>
      <c r="J6" s="9">
        <f>VLOOKUP(A6,Formelhilfe!$A$9:$H$44,8,FALSE)</f>
        <v>6</v>
      </c>
      <c r="K6" s="10">
        <f>SUM(C6:H6)</f>
        <v>1886</v>
      </c>
      <c r="L6" s="9">
        <f>VLOOKUP($A6,'7'!$B$10:$D$45,3,FALSE)</f>
        <v>0</v>
      </c>
      <c r="M6" s="9">
        <f>VLOOKUP($A6,'8'!$B$10:$D$45,3,FALSE)</f>
        <v>313.10000000000002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313.10000000000002</v>
      </c>
      <c r="S6" s="9">
        <f>VLOOKUP(A6,Formelhilfe!$A$9:$O$44,15,FALSE)</f>
        <v>1</v>
      </c>
      <c r="T6" s="10">
        <f>SUM(L6:Q6)</f>
        <v>313.10000000000002</v>
      </c>
      <c r="U6" s="10">
        <f>IF(V6&gt;0,W6/V6,0)</f>
        <v>314.15714285714284</v>
      </c>
      <c r="V6" s="9">
        <f>VLOOKUP(A6,Formelhilfe!$A$9:$P$44,16,FALSE)</f>
        <v>7</v>
      </c>
      <c r="W6" s="11">
        <f>SUM(C6:H6,L6:Q6)</f>
        <v>2199.1</v>
      </c>
    </row>
    <row r="7" spans="1:23" ht="20.25" customHeight="1" x14ac:dyDescent="0.4">
      <c r="A7" s="200" t="s">
        <v>114</v>
      </c>
      <c r="B7" s="95" t="str">
        <f>VLOOKUP(A7,'Wettkampf 1'!$B$10:$C$45,2,FALSE)</f>
        <v>Lorup IV</v>
      </c>
      <c r="C7" s="9">
        <f>VLOOKUP(A7,'Wettkampf 1'!$B$10:$D$45,3,FALSE)</f>
        <v>315.10000000000002</v>
      </c>
      <c r="D7" s="9">
        <f>VLOOKUP($A7,'2'!$B$10:$D$45,3,FALSE)</f>
        <v>313.5</v>
      </c>
      <c r="E7" s="9">
        <f>VLOOKUP($A7,'3'!$B$10:$D$45,3,FALSE)</f>
        <v>311.8</v>
      </c>
      <c r="F7" s="9">
        <f>VLOOKUP($A7,'4'!$B$10:$D$45,3,FALSE)</f>
        <v>314</v>
      </c>
      <c r="G7" s="9">
        <f>VLOOKUP($A7,'5'!$B$10:$D$45,3,FALSE)</f>
        <v>314</v>
      </c>
      <c r="H7" s="9">
        <f>VLOOKUP($A7,'6'!$B$10:$D$45,3,FALSE)</f>
        <v>312</v>
      </c>
      <c r="I7" s="9">
        <f>IF(J7 &gt; 0,K7/J7,0)</f>
        <v>313.40000000000003</v>
      </c>
      <c r="J7" s="9">
        <f>VLOOKUP(A7,Formelhilfe!$A$9:$H$44,8,FALSE)</f>
        <v>6</v>
      </c>
      <c r="K7" s="10">
        <f>SUM(C7:H7)</f>
        <v>1880.4</v>
      </c>
      <c r="L7" s="9">
        <f>VLOOKUP($A7,'7'!$B$10:$D$45,3,FALSE)</f>
        <v>0</v>
      </c>
      <c r="M7" s="9">
        <f>VLOOKUP($A7,'8'!$B$10:$D$45,3,FALSE)</f>
        <v>315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315</v>
      </c>
      <c r="S7" s="9">
        <f>VLOOKUP(A7,Formelhilfe!$A$9:$O$44,15,FALSE)</f>
        <v>1</v>
      </c>
      <c r="T7" s="10">
        <f>SUM(L7:Q7)</f>
        <v>315</v>
      </c>
      <c r="U7" s="10">
        <f>IF(V7&gt;0,W7/V7,0)</f>
        <v>313.62857142857143</v>
      </c>
      <c r="V7" s="9">
        <f>VLOOKUP(A7,Formelhilfe!$A$9:$P$44,16,FALSE)</f>
        <v>7</v>
      </c>
      <c r="W7" s="11">
        <f>SUM(C7:H7,L7:Q7)</f>
        <v>2195.4</v>
      </c>
    </row>
    <row r="8" spans="1:23" ht="20.25" customHeight="1" x14ac:dyDescent="0.4">
      <c r="A8" s="200" t="s">
        <v>97</v>
      </c>
      <c r="B8" s="95" t="str">
        <f>VLOOKUP(A8,'Wettkampf 1'!$B$10:$C$45,2,FALSE)</f>
        <v>Breddenberg III</v>
      </c>
      <c r="C8" s="9">
        <f>VLOOKUP(A8,'Wettkampf 1'!$B$10:$D$45,3,FALSE)</f>
        <v>313.7</v>
      </c>
      <c r="D8" s="9">
        <f>VLOOKUP($A8,'2'!$B$10:$D$45,3,FALSE)</f>
        <v>313.2</v>
      </c>
      <c r="E8" s="9">
        <f>VLOOKUP($A8,'3'!$B$10:$D$45,3,FALSE)</f>
        <v>314.60000000000002</v>
      </c>
      <c r="F8" s="9">
        <f>VLOOKUP($A8,'4'!$B$10:$D$45,3,FALSE)</f>
        <v>313.89999999999998</v>
      </c>
      <c r="G8" s="9">
        <f>VLOOKUP($A8,'5'!$B$10:$D$45,3,FALSE)</f>
        <v>311.8</v>
      </c>
      <c r="H8" s="9">
        <f>VLOOKUP($A8,'6'!$B$10:$D$45,3,FALSE)</f>
        <v>313</v>
      </c>
      <c r="I8" s="9">
        <f>IF(J8 &gt; 0,K8/J8,0)</f>
        <v>313.36666666666667</v>
      </c>
      <c r="J8" s="9">
        <f>VLOOKUP(A8,Formelhilfe!$A$9:$H$44,8,FALSE)</f>
        <v>6</v>
      </c>
      <c r="K8" s="10">
        <f>SUM(C8:H8)</f>
        <v>1880.2</v>
      </c>
      <c r="L8" s="9">
        <f>VLOOKUP($A8,'7'!$B$10:$D$45,3,FALSE)</f>
        <v>0</v>
      </c>
      <c r="M8" s="9">
        <f>VLOOKUP($A8,'8'!$B$10:$D$45,3,FALSE)</f>
        <v>310.3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310.3</v>
      </c>
      <c r="S8" s="9">
        <f>VLOOKUP(A8,Formelhilfe!$A$9:$O$44,15,FALSE)</f>
        <v>1</v>
      </c>
      <c r="T8" s="10">
        <f>SUM(L8:Q8)</f>
        <v>310.3</v>
      </c>
      <c r="U8" s="10">
        <f>IF(V8&gt;0,W8/V8,0)</f>
        <v>312.92857142857144</v>
      </c>
      <c r="V8" s="9">
        <f>VLOOKUP(A8,Formelhilfe!$A$9:$P$44,16,FALSE)</f>
        <v>7</v>
      </c>
      <c r="W8" s="11">
        <f>SUM(C8:H8,L8:Q8)</f>
        <v>2190.5</v>
      </c>
    </row>
    <row r="9" spans="1:23" ht="20.25" customHeight="1" x14ac:dyDescent="0.4">
      <c r="A9" s="200" t="s">
        <v>102</v>
      </c>
      <c r="B9" s="95" t="str">
        <f>VLOOKUP(A9,'Wettkampf 1'!$B$10:$C$45,2,FALSE)</f>
        <v>Eisten I</v>
      </c>
      <c r="C9" s="9">
        <f>VLOOKUP(A9,'Wettkampf 1'!$B$10:$D$45,3,FALSE)</f>
        <v>313.89999999999998</v>
      </c>
      <c r="D9" s="9">
        <f>VLOOKUP($A9,'2'!$B$10:$D$45,3,FALSE)</f>
        <v>309.3</v>
      </c>
      <c r="E9" s="9">
        <f>VLOOKUP($A9,'3'!$B$10:$D$45,3,FALSE)</f>
        <v>307.3</v>
      </c>
      <c r="F9" s="9">
        <f>VLOOKUP($A9,'4'!$B$10:$D$45,3,FALSE)</f>
        <v>312.8</v>
      </c>
      <c r="G9" s="9">
        <f>VLOOKUP($A9,'5'!$B$10:$D$45,3,FALSE)</f>
        <v>317.8</v>
      </c>
      <c r="H9" s="9">
        <f>VLOOKUP($A9,'6'!$B$10:$D$45,3,FALSE)</f>
        <v>312.2</v>
      </c>
      <c r="I9" s="9">
        <f>IF(J9 &gt; 0,K9/J9,0)</f>
        <v>312.21666666666664</v>
      </c>
      <c r="J9" s="9">
        <f>VLOOKUP(A9,Formelhilfe!$A$9:$H$44,8,FALSE)</f>
        <v>6</v>
      </c>
      <c r="K9" s="10">
        <f>SUM(C9:H9)</f>
        <v>1873.3</v>
      </c>
      <c r="L9" s="9">
        <f>VLOOKUP($A9,'7'!$B$10:$D$45,3,FALSE)</f>
        <v>0</v>
      </c>
      <c r="M9" s="9">
        <f>VLOOKUP($A9,'8'!$B$10:$D$45,3,FALSE)</f>
        <v>313.2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313.2</v>
      </c>
      <c r="S9" s="9">
        <f>VLOOKUP(A9,Formelhilfe!$A$9:$O$44,15,FALSE)</f>
        <v>1</v>
      </c>
      <c r="T9" s="10">
        <f>SUM(L9:Q9)</f>
        <v>313.2</v>
      </c>
      <c r="U9" s="10">
        <f>IF(V9&gt;0,W9/V9,0)</f>
        <v>312.35714285714283</v>
      </c>
      <c r="V9" s="9">
        <f>VLOOKUP(A9,Formelhilfe!$A$9:$P$44,16,FALSE)</f>
        <v>7</v>
      </c>
      <c r="W9" s="11">
        <f>SUM(C9:H9,L9:Q9)</f>
        <v>2186.5</v>
      </c>
    </row>
    <row r="10" spans="1:23" ht="20.25" customHeight="1" x14ac:dyDescent="0.4">
      <c r="A10" s="200" t="s">
        <v>100</v>
      </c>
      <c r="B10" s="95" t="str">
        <f>VLOOKUP(A10,'Wettkampf 1'!$B$10:$C$45,2,FALSE)</f>
        <v>Eisten I</v>
      </c>
      <c r="C10" s="9">
        <f>VLOOKUP(A10,'Wettkampf 1'!$B$10:$D$45,3,FALSE)</f>
        <v>313.89999999999998</v>
      </c>
      <c r="D10" s="9">
        <f>VLOOKUP($A10,'2'!$B$10:$D$45,3,FALSE)</f>
        <v>318.5</v>
      </c>
      <c r="E10" s="9">
        <f>VLOOKUP($A10,'3'!$B$10:$D$45,3,FALSE)</f>
        <v>312.3</v>
      </c>
      <c r="F10" s="9">
        <f>VLOOKUP($A10,'4'!$B$10:$D$45,3,FALSE)</f>
        <v>314.7</v>
      </c>
      <c r="G10" s="9">
        <f>VLOOKUP($A10,'5'!$B$10:$D$45,3,FALSE)</f>
        <v>308.89999999999998</v>
      </c>
      <c r="H10" s="9">
        <f>VLOOKUP($A10,'6'!$B$10:$D$45,3,FALSE)</f>
        <v>309.7</v>
      </c>
      <c r="I10" s="9">
        <f>IF(J10 &gt; 0,K10/J10,0)</f>
        <v>313.00000000000006</v>
      </c>
      <c r="J10" s="9">
        <f>VLOOKUP(A10,Formelhilfe!$A$9:$H$44,8,FALSE)</f>
        <v>6</v>
      </c>
      <c r="K10" s="10">
        <f>SUM(C10:H10)</f>
        <v>1878.0000000000002</v>
      </c>
      <c r="L10" s="9">
        <f>VLOOKUP($A10,'7'!$B$10:$D$45,3,FALSE)</f>
        <v>0</v>
      </c>
      <c r="M10" s="9">
        <f>VLOOKUP($A10,'8'!$B$10:$D$45,3,FALSE)</f>
        <v>307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307</v>
      </c>
      <c r="S10" s="9">
        <f>VLOOKUP(A10,Formelhilfe!$A$9:$O$44,15,FALSE)</f>
        <v>1</v>
      </c>
      <c r="T10" s="10">
        <f>SUM(L10:Q10)</f>
        <v>307</v>
      </c>
      <c r="U10" s="10">
        <f>IF(V10&gt;0,W10/V10,0)</f>
        <v>312.14285714285717</v>
      </c>
      <c r="V10" s="9">
        <f>VLOOKUP(A10,Formelhilfe!$A$9:$P$44,16,FALSE)</f>
        <v>7</v>
      </c>
      <c r="W10" s="11">
        <f>SUM(C10:H10,L10:Q10)</f>
        <v>2185</v>
      </c>
    </row>
    <row r="11" spans="1:23" ht="20.25" customHeight="1" x14ac:dyDescent="0.4">
      <c r="A11" s="200" t="s">
        <v>111</v>
      </c>
      <c r="B11" s="95" t="str">
        <f>VLOOKUP(A11,'Wettkampf 1'!$B$10:$C$45,2,FALSE)</f>
        <v>Neubörger I</v>
      </c>
      <c r="C11" s="9">
        <f>VLOOKUP(A11,'Wettkampf 1'!$B$10:$D$45,3,FALSE)</f>
        <v>312.7</v>
      </c>
      <c r="D11" s="9">
        <f>VLOOKUP($A11,'2'!$B$10:$D$45,3,FALSE)</f>
        <v>311.89999999999998</v>
      </c>
      <c r="E11" s="9">
        <f>VLOOKUP($A11,'3'!$B$10:$D$45,3,FALSE)</f>
        <v>311</v>
      </c>
      <c r="F11" s="9">
        <f>VLOOKUP($A11,'4'!$B$10:$D$45,3,FALSE)</f>
        <v>311</v>
      </c>
      <c r="G11" s="9">
        <f>VLOOKUP($A11,'5'!$B$10:$D$45,3,FALSE)</f>
        <v>311.2</v>
      </c>
      <c r="H11" s="9">
        <f>VLOOKUP($A11,'6'!$B$10:$D$45,3,FALSE)</f>
        <v>310.89999999999998</v>
      </c>
      <c r="I11" s="9">
        <f>IF(J11 &gt; 0,K11/J11,0)</f>
        <v>311.45</v>
      </c>
      <c r="J11" s="9">
        <f>VLOOKUP(A11,Formelhilfe!$A$9:$H$44,8,FALSE)</f>
        <v>6</v>
      </c>
      <c r="K11" s="10">
        <f>SUM(C11:H11)</f>
        <v>1868.6999999999998</v>
      </c>
      <c r="L11" s="9">
        <f>VLOOKUP($A11,'7'!$B$10:$D$45,3,FALSE)</f>
        <v>0</v>
      </c>
      <c r="M11" s="9">
        <f>VLOOKUP($A11,'8'!$B$10:$D$45,3,FALSE)</f>
        <v>313.2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313.2</v>
      </c>
      <c r="S11" s="9">
        <f>VLOOKUP(A11,Formelhilfe!$A$9:$O$44,15,FALSE)</f>
        <v>1</v>
      </c>
      <c r="T11" s="10">
        <f>SUM(L11:Q11)</f>
        <v>313.2</v>
      </c>
      <c r="U11" s="10">
        <f>IF(V11&gt;0,W11/V11,0)</f>
        <v>311.69999999999993</v>
      </c>
      <c r="V11" s="9">
        <f>VLOOKUP(A11,Formelhilfe!$A$9:$P$44,16,FALSE)</f>
        <v>7</v>
      </c>
      <c r="W11" s="11">
        <f>SUM(C11:H11,L11:Q11)</f>
        <v>2181.8999999999996</v>
      </c>
    </row>
    <row r="12" spans="1:23" ht="20.25" customHeight="1" x14ac:dyDescent="0.4">
      <c r="A12" s="200" t="s">
        <v>117</v>
      </c>
      <c r="B12" s="95" t="str">
        <f>VLOOKUP(A12,'Wettkampf 1'!$B$10:$C$45,2,FALSE)</f>
        <v>Sögel II</v>
      </c>
      <c r="C12" s="9">
        <f>VLOOKUP(A12,'Wettkampf 1'!$B$10:$D$45,3,FALSE)</f>
        <v>314</v>
      </c>
      <c r="D12" s="9">
        <f>VLOOKUP($A12,'2'!$B$10:$D$45,3,FALSE)</f>
        <v>311</v>
      </c>
      <c r="E12" s="9">
        <f>VLOOKUP($A12,'3'!$B$10:$D$45,3,FALSE)</f>
        <v>309.2</v>
      </c>
      <c r="F12" s="9">
        <f>VLOOKUP($A12,'4'!$B$10:$D$45,3,FALSE)</f>
        <v>310.89999999999998</v>
      </c>
      <c r="G12" s="9">
        <f>VLOOKUP($A12,'5'!$B$10:$D$45,3,FALSE)</f>
        <v>308.8</v>
      </c>
      <c r="H12" s="9">
        <f>VLOOKUP($A12,'6'!$B$10:$D$45,3,FALSE)</f>
        <v>316.39999999999998</v>
      </c>
      <c r="I12" s="9">
        <f>IF(J12 &gt; 0,K12/J12,0)</f>
        <v>311.71666666666664</v>
      </c>
      <c r="J12" s="9">
        <f>VLOOKUP(A12,Formelhilfe!$A$9:$H$44,8,FALSE)</f>
        <v>6</v>
      </c>
      <c r="K12" s="10">
        <f>SUM(C12:H12)</f>
        <v>1870.2999999999997</v>
      </c>
      <c r="L12" s="9">
        <f>VLOOKUP($A12,'7'!$B$10:$D$45,3,FALSE)</f>
        <v>0</v>
      </c>
      <c r="M12" s="9">
        <f>VLOOKUP($A12,'8'!$B$10:$D$45,3,FALSE)</f>
        <v>311.60000000000002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311.60000000000002</v>
      </c>
      <c r="S12" s="9">
        <f>VLOOKUP(A12,Formelhilfe!$A$9:$O$44,15,FALSE)</f>
        <v>1</v>
      </c>
      <c r="T12" s="10">
        <f>SUM(L12:Q12)</f>
        <v>311.60000000000002</v>
      </c>
      <c r="U12" s="10">
        <f>IF(V12&gt;0,W12/V12,0)</f>
        <v>311.69999999999993</v>
      </c>
      <c r="V12" s="9">
        <f>VLOOKUP(A12,Formelhilfe!$A$9:$P$44,16,FALSE)</f>
        <v>7</v>
      </c>
      <c r="W12" s="11">
        <f>SUM(C12:H12,L12:Q12)</f>
        <v>2181.8999999999996</v>
      </c>
    </row>
    <row r="13" spans="1:23" ht="20.25" customHeight="1" x14ac:dyDescent="0.4">
      <c r="A13" s="200" t="s">
        <v>112</v>
      </c>
      <c r="B13" s="95" t="str">
        <f>VLOOKUP(A13,'Wettkampf 1'!$B$10:$C$45,2,FALSE)</f>
        <v>Lorup IV</v>
      </c>
      <c r="C13" s="9">
        <f>VLOOKUP(A13,'Wettkampf 1'!$B$10:$D$45,3,FALSE)</f>
        <v>312.8</v>
      </c>
      <c r="D13" s="9">
        <f>VLOOKUP($A13,'2'!$B$10:$D$45,3,FALSE)</f>
        <v>309.8</v>
      </c>
      <c r="E13" s="9">
        <f>VLOOKUP($A13,'3'!$B$10:$D$45,3,FALSE)</f>
        <v>310</v>
      </c>
      <c r="F13" s="9">
        <f>VLOOKUP($A13,'4'!$B$10:$D$45,3,FALSE)</f>
        <v>309.39999999999998</v>
      </c>
      <c r="G13" s="9">
        <f>VLOOKUP($A13,'5'!$B$10:$D$45,3,FALSE)</f>
        <v>312.8</v>
      </c>
      <c r="H13" s="9">
        <f>VLOOKUP($A13,'6'!$B$10:$D$45,3,FALSE)</f>
        <v>313.20000000000005</v>
      </c>
      <c r="I13" s="9">
        <f>IF(J13 &gt; 0,K13/J13,0)</f>
        <v>311.33333333333331</v>
      </c>
      <c r="J13" s="9">
        <f>VLOOKUP(A13,Formelhilfe!$A$9:$H$44,8,FALSE)</f>
        <v>6</v>
      </c>
      <c r="K13" s="10">
        <f>SUM(C13:H13)</f>
        <v>1868</v>
      </c>
      <c r="L13" s="9">
        <f>VLOOKUP($A13,'7'!$B$10:$D$45,3,FALSE)</f>
        <v>0</v>
      </c>
      <c r="M13" s="9">
        <f>VLOOKUP($A13,'8'!$B$10:$D$45,3,FALSE)</f>
        <v>312.8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312.8</v>
      </c>
      <c r="S13" s="9">
        <f>VLOOKUP(A13,Formelhilfe!$A$9:$O$44,15,FALSE)</f>
        <v>1</v>
      </c>
      <c r="T13" s="10">
        <f>SUM(L13:Q13)</f>
        <v>312.8</v>
      </c>
      <c r="U13" s="10">
        <f>IF(V13&gt;0,W13/V13,0)</f>
        <v>311.54285714285714</v>
      </c>
      <c r="V13" s="9">
        <f>VLOOKUP(A13,Formelhilfe!$A$9:$P$44,16,FALSE)</f>
        <v>7</v>
      </c>
      <c r="W13" s="11">
        <f>SUM(C13:H13,L13:Q13)</f>
        <v>2180.8000000000002</v>
      </c>
    </row>
    <row r="14" spans="1:23" ht="20.25" customHeight="1" x14ac:dyDescent="0.4">
      <c r="A14" s="200" t="s">
        <v>107</v>
      </c>
      <c r="B14" s="95" t="str">
        <f>VLOOKUP(A14,'Wettkampf 1'!$B$10:$C$45,2,FALSE)</f>
        <v>Neubörger I</v>
      </c>
      <c r="C14" s="9">
        <f>VLOOKUP(A14,'Wettkampf 1'!$B$10:$D$45,3,FALSE)</f>
        <v>307.8</v>
      </c>
      <c r="D14" s="9">
        <f>VLOOKUP($A14,'2'!$B$10:$D$45,3,FALSE)</f>
        <v>313.5</v>
      </c>
      <c r="E14" s="9">
        <f>VLOOKUP($A14,'3'!$B$10:$D$45,3,FALSE)</f>
        <v>309.8</v>
      </c>
      <c r="F14" s="9">
        <f>VLOOKUP($A14,'4'!$B$10:$D$45,3,FALSE)</f>
        <v>313</v>
      </c>
      <c r="G14" s="9">
        <f>VLOOKUP($A14,'5'!$B$10:$D$45,3,FALSE)</f>
        <v>311</v>
      </c>
      <c r="H14" s="9">
        <f>VLOOKUP($A14,'6'!$B$10:$D$45,3,FALSE)</f>
        <v>312.7</v>
      </c>
      <c r="I14" s="9">
        <f>IF(J14 &gt; 0,K14/J14,0)</f>
        <v>311.3</v>
      </c>
      <c r="J14" s="9">
        <f>VLOOKUP(A14,Formelhilfe!$A$9:$H$44,8,FALSE)</f>
        <v>6</v>
      </c>
      <c r="K14" s="10">
        <f>SUM(C14:H14)</f>
        <v>1867.8</v>
      </c>
      <c r="L14" s="9">
        <f>VLOOKUP($A14,'7'!$B$10:$D$45,3,FALSE)</f>
        <v>0</v>
      </c>
      <c r="M14" s="9">
        <f>VLOOKUP($A14,'8'!$B$10:$D$45,3,FALSE)</f>
        <v>311.7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311.7</v>
      </c>
      <c r="S14" s="9">
        <f>VLOOKUP(A14,Formelhilfe!$A$9:$O$44,15,FALSE)</f>
        <v>1</v>
      </c>
      <c r="T14" s="10">
        <f>SUM(L14:Q14)</f>
        <v>311.7</v>
      </c>
      <c r="U14" s="10">
        <f>IF(V14&gt;0,W14/V14,0)</f>
        <v>311.35714285714283</v>
      </c>
      <c r="V14" s="9">
        <f>VLOOKUP(A14,Formelhilfe!$A$9:$P$44,16,FALSE)</f>
        <v>7</v>
      </c>
      <c r="W14" s="11">
        <f>SUM(C14:H14,L14:Q14)</f>
        <v>2179.5</v>
      </c>
    </row>
    <row r="15" spans="1:23" ht="20.25" customHeight="1" x14ac:dyDescent="0.4">
      <c r="A15" s="200" t="s">
        <v>108</v>
      </c>
      <c r="B15" s="95" t="str">
        <f>VLOOKUP(A15,'Wettkampf 1'!$B$10:$C$45,2,FALSE)</f>
        <v>Neubörger I</v>
      </c>
      <c r="C15" s="9">
        <f>VLOOKUP(A15,'Wettkampf 1'!$B$10:$D$45,3,FALSE)</f>
        <v>313.2</v>
      </c>
      <c r="D15" s="9">
        <f>VLOOKUP($A15,'2'!$B$10:$D$45,3,FALSE)</f>
        <v>305.8</v>
      </c>
      <c r="E15" s="9">
        <f>VLOOKUP($A15,'3'!$B$10:$D$45,3,FALSE)</f>
        <v>306.7</v>
      </c>
      <c r="F15" s="9">
        <f>VLOOKUP($A15,'4'!$B$10:$D$45,3,FALSE)</f>
        <v>310.2</v>
      </c>
      <c r="G15" s="9">
        <f>VLOOKUP($A15,'5'!$B$10:$D$45,3,FALSE)</f>
        <v>313.3</v>
      </c>
      <c r="H15" s="9">
        <f>VLOOKUP($A15,'6'!$B$10:$D$45,3,FALSE)</f>
        <v>313.7</v>
      </c>
      <c r="I15" s="9">
        <f>IF(J15 &gt; 0,K15/J15,0)</f>
        <v>310.48333333333335</v>
      </c>
      <c r="J15" s="9">
        <f>VLOOKUP(A15,Formelhilfe!$A$9:$H$44,8,FALSE)</f>
        <v>6</v>
      </c>
      <c r="K15" s="10">
        <f>SUM(C15:H15)</f>
        <v>1862.9</v>
      </c>
      <c r="L15" s="9">
        <f>VLOOKUP($A15,'7'!$B$10:$D$45,3,FALSE)</f>
        <v>0</v>
      </c>
      <c r="M15" s="9">
        <f>VLOOKUP($A15,'8'!$B$10:$D$45,3,FALSE)</f>
        <v>311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311</v>
      </c>
      <c r="S15" s="9">
        <f>VLOOKUP(A15,Formelhilfe!$A$9:$O$44,15,FALSE)</f>
        <v>1</v>
      </c>
      <c r="T15" s="10">
        <f>SUM(L15:Q15)</f>
        <v>311</v>
      </c>
      <c r="U15" s="10">
        <f>IF(V15&gt;0,W15/V15,0)</f>
        <v>310.55714285714288</v>
      </c>
      <c r="V15" s="9">
        <f>VLOOKUP(A15,Formelhilfe!$A$9:$P$44,16,FALSE)</f>
        <v>7</v>
      </c>
      <c r="W15" s="11">
        <f>SUM(C15:H15,L15:Q15)</f>
        <v>2173.9</v>
      </c>
    </row>
    <row r="16" spans="1:23" ht="20.25" customHeight="1" x14ac:dyDescent="0.4">
      <c r="A16" s="200" t="s">
        <v>99</v>
      </c>
      <c r="B16" s="95" t="str">
        <f>VLOOKUP(A16,'Wettkampf 1'!$B$10:$C$45,2,FALSE)</f>
        <v>Eisten I</v>
      </c>
      <c r="C16" s="9">
        <f>VLOOKUP(A16,'Wettkampf 1'!$B$10:$D$45,3,FALSE)</f>
        <v>306.3</v>
      </c>
      <c r="D16" s="9">
        <f>VLOOKUP($A16,'2'!$B$10:$D$45,3,FALSE)</f>
        <v>313.39999999999998</v>
      </c>
      <c r="E16" s="9">
        <f>VLOOKUP($A16,'3'!$B$10:$D$45,3,FALSE)</f>
        <v>312.3</v>
      </c>
      <c r="F16" s="9">
        <f>VLOOKUP($A16,'4'!$B$10:$D$45,3,FALSE)</f>
        <v>309.2</v>
      </c>
      <c r="G16" s="9">
        <f>VLOOKUP($A16,'5'!$B$10:$D$45,3,FALSE)</f>
        <v>311.5</v>
      </c>
      <c r="H16" s="9">
        <f>VLOOKUP($A16,'6'!$B$10:$D$45,3,FALSE)</f>
        <v>308.8</v>
      </c>
      <c r="I16" s="9">
        <f>IF(J16 &gt; 0,K16/J16,0)</f>
        <v>310.25</v>
      </c>
      <c r="J16" s="9">
        <f>VLOOKUP(A16,Formelhilfe!$A$9:$H$44,8,FALSE)</f>
        <v>6</v>
      </c>
      <c r="K16" s="10">
        <f>SUM(C16:H16)</f>
        <v>1861.5</v>
      </c>
      <c r="L16" s="9">
        <f>VLOOKUP($A16,'7'!$B$10:$D$45,3,FALSE)</f>
        <v>0</v>
      </c>
      <c r="M16" s="9">
        <f>VLOOKUP($A16,'8'!$B$10:$D$45,3,FALSE)</f>
        <v>311.7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311.7</v>
      </c>
      <c r="S16" s="9">
        <f>VLOOKUP(A16,Formelhilfe!$A$9:$O$44,15,FALSE)</f>
        <v>1</v>
      </c>
      <c r="T16" s="10">
        <f>SUM(L16:Q16)</f>
        <v>311.7</v>
      </c>
      <c r="U16" s="10">
        <f>IF(V16&gt;0,W16/V16,0)</f>
        <v>310.45714285714286</v>
      </c>
      <c r="V16" s="9">
        <f>VLOOKUP(A16,Formelhilfe!$A$9:$P$44,16,FALSE)</f>
        <v>7</v>
      </c>
      <c r="W16" s="11">
        <f>SUM(C16:H16,L16:Q16)</f>
        <v>2173.1999999999998</v>
      </c>
    </row>
    <row r="17" spans="1:45" ht="20.25" customHeight="1" x14ac:dyDescent="0.4">
      <c r="A17" s="200" t="s">
        <v>115</v>
      </c>
      <c r="B17" s="95" t="str">
        <f>VLOOKUP(A17,'Wettkampf 1'!$B$10:$C$45,2,FALSE)</f>
        <v>Lorup IV</v>
      </c>
      <c r="C17" s="9">
        <f>VLOOKUP(A17,'Wettkampf 1'!$B$10:$D$45,3,FALSE)</f>
        <v>307.60000000000002</v>
      </c>
      <c r="D17" s="9">
        <f>VLOOKUP($A17,'2'!$B$10:$D$45,3,FALSE)</f>
        <v>310.89999999999998</v>
      </c>
      <c r="E17" s="9">
        <f>VLOOKUP($A17,'3'!$B$10:$D$45,3,FALSE)</f>
        <v>307.8</v>
      </c>
      <c r="F17" s="9">
        <f>VLOOKUP($A17,'4'!$B$10:$D$45,3,FALSE)</f>
        <v>315.7</v>
      </c>
      <c r="G17" s="9">
        <f>VLOOKUP($A17,'5'!$B$10:$D$45,3,FALSE)</f>
        <v>307.8</v>
      </c>
      <c r="H17" s="9">
        <f>VLOOKUP($A17,'6'!$B$10:$D$45,3,FALSE)</f>
        <v>308.7</v>
      </c>
      <c r="I17" s="9">
        <f>IF(J17 &gt; 0,K17/J17,0)</f>
        <v>309.75</v>
      </c>
      <c r="J17" s="9">
        <f>VLOOKUP(A17,Formelhilfe!$A$9:$H$44,8,FALSE)</f>
        <v>6</v>
      </c>
      <c r="K17" s="10">
        <f>SUM(C17:H17)</f>
        <v>1858.5</v>
      </c>
      <c r="L17" s="9">
        <f>VLOOKUP($A17,'7'!$B$10:$D$45,3,FALSE)</f>
        <v>0</v>
      </c>
      <c r="M17" s="9">
        <f>VLOOKUP($A17,'8'!$B$10:$D$45,3,FALSE)</f>
        <v>312.89999999999998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312.89999999999998</v>
      </c>
      <c r="S17" s="9">
        <f>VLOOKUP(A17,Formelhilfe!$A$9:$O$44,15,FALSE)</f>
        <v>1</v>
      </c>
      <c r="T17" s="10">
        <f>SUM(L17:Q17)</f>
        <v>312.89999999999998</v>
      </c>
      <c r="U17" s="10">
        <f>IF(V17&gt;0,W17/V17,0)</f>
        <v>310.2</v>
      </c>
      <c r="V17" s="9">
        <f>VLOOKUP(A17,Formelhilfe!$A$9:$P$44,16,FALSE)</f>
        <v>7</v>
      </c>
      <c r="W17" s="11">
        <f>SUM(C17:H17,L17:Q17)</f>
        <v>2171.4</v>
      </c>
    </row>
    <row r="18" spans="1:45" ht="20.25" customHeight="1" x14ac:dyDescent="0.4">
      <c r="A18" s="200" t="s">
        <v>104</v>
      </c>
      <c r="B18" s="95" t="str">
        <f>VLOOKUP(A18,'Wettkampf 1'!$B$10:$C$45,2,FALSE)</f>
        <v>Lorup III</v>
      </c>
      <c r="C18" s="9">
        <f>VLOOKUP(A18,'Wettkampf 1'!$B$10:$D$45,3,FALSE)</f>
        <v>308.89999999999998</v>
      </c>
      <c r="D18" s="9">
        <f>VLOOKUP($A18,'2'!$B$10:$D$45,3,FALSE)</f>
        <v>309.7</v>
      </c>
      <c r="E18" s="9">
        <f>VLOOKUP($A18,'3'!$B$10:$D$45,3,FALSE)</f>
        <v>309.7</v>
      </c>
      <c r="F18" s="9">
        <f>VLOOKUP($A18,'4'!$B$10:$D$45,3,FALSE)</f>
        <v>312.7</v>
      </c>
      <c r="G18" s="9">
        <f>VLOOKUP($A18,'5'!$B$10:$D$45,3,FALSE)</f>
        <v>310.3</v>
      </c>
      <c r="H18" s="9">
        <f>VLOOKUP($A18,'6'!$B$10:$D$45,3,FALSE)</f>
        <v>310.7</v>
      </c>
      <c r="I18" s="9">
        <f>IF(J18 &gt; 0,K18/J18,0)</f>
        <v>310.33333333333331</v>
      </c>
      <c r="J18" s="9">
        <f>VLOOKUP(A18,Formelhilfe!$A$9:$H$44,8,FALSE)</f>
        <v>6</v>
      </c>
      <c r="K18" s="10">
        <f>SUM(C18:H18)</f>
        <v>1862</v>
      </c>
      <c r="L18" s="9">
        <f>VLOOKUP($A18,'7'!$B$10:$D$45,3,FALSE)</f>
        <v>0</v>
      </c>
      <c r="M18" s="9">
        <f>VLOOKUP($A18,'8'!$B$10:$D$45,3,FALSE)</f>
        <v>307.7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307.7</v>
      </c>
      <c r="S18" s="9">
        <f>VLOOKUP(A18,Formelhilfe!$A$9:$O$44,15,FALSE)</f>
        <v>1</v>
      </c>
      <c r="T18" s="10">
        <f>SUM(L18:Q18)</f>
        <v>307.7</v>
      </c>
      <c r="U18" s="10">
        <f>IF(V18&gt;0,W18/V18,0)</f>
        <v>309.95714285714286</v>
      </c>
      <c r="V18" s="9">
        <f>VLOOKUP(A18,Formelhilfe!$A$9:$P$44,16,FALSE)</f>
        <v>7</v>
      </c>
      <c r="W18" s="11">
        <f>SUM(C18:H18,L18:Q18)</f>
        <v>2169.6999999999998</v>
      </c>
    </row>
    <row r="19" spans="1:45" ht="20.25" customHeight="1" x14ac:dyDescent="0.4">
      <c r="A19" s="200" t="s">
        <v>98</v>
      </c>
      <c r="B19" s="95" t="str">
        <f>VLOOKUP(A19,'Wettkampf 1'!$B$10:$C$45,2,FALSE)</f>
        <v>Breddenberg III</v>
      </c>
      <c r="C19" s="9">
        <f>VLOOKUP(A19,'Wettkampf 1'!$B$10:$D$45,3,FALSE)</f>
        <v>307.10000000000002</v>
      </c>
      <c r="D19" s="9">
        <f>VLOOKUP($A19,'2'!$B$10:$D$45,3,FALSE)</f>
        <v>309.5</v>
      </c>
      <c r="E19" s="9">
        <f>VLOOKUP($A19,'3'!$B$10:$D$45,3,FALSE)</f>
        <v>311.89999999999998</v>
      </c>
      <c r="F19" s="9">
        <f>VLOOKUP($A19,'4'!$B$10:$D$45,3,FALSE)</f>
        <v>308.39999999999998</v>
      </c>
      <c r="G19" s="9">
        <f>VLOOKUP($A19,'5'!$B$10:$D$45,3,FALSE)</f>
        <v>307.5</v>
      </c>
      <c r="H19" s="9">
        <f>VLOOKUP($A19,'6'!$B$10:$D$45,3,FALSE)</f>
        <v>311.3</v>
      </c>
      <c r="I19" s="9">
        <f>IF(J19 &gt; 0,K19/J19,0)</f>
        <v>309.28333333333336</v>
      </c>
      <c r="J19" s="9">
        <f>VLOOKUP(A19,Formelhilfe!$A$9:$H$44,8,FALSE)</f>
        <v>6</v>
      </c>
      <c r="K19" s="10">
        <f>SUM(C19:H19)</f>
        <v>1855.7</v>
      </c>
      <c r="L19" s="9">
        <f>VLOOKUP($A19,'7'!$B$10:$D$45,3,FALSE)</f>
        <v>0</v>
      </c>
      <c r="M19" s="9">
        <f>VLOOKUP($A19,'8'!$B$10:$D$45,3,FALSE)</f>
        <v>309.39999999999998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309.39999999999998</v>
      </c>
      <c r="S19" s="9">
        <f>VLOOKUP(A19,Formelhilfe!$A$9:$O$44,15,FALSE)</f>
        <v>1</v>
      </c>
      <c r="T19" s="10">
        <f>SUM(L19:Q19)</f>
        <v>309.39999999999998</v>
      </c>
      <c r="U19" s="10">
        <f>IF(V19&gt;0,W19/V19,0)</f>
        <v>309.3</v>
      </c>
      <c r="V19" s="9">
        <f>VLOOKUP(A19,Formelhilfe!$A$9:$P$44,16,FALSE)</f>
        <v>7</v>
      </c>
      <c r="W19" s="11">
        <f>SUM(C19:H19,L19:Q19)</f>
        <v>2165.1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0" t="s">
        <v>118</v>
      </c>
      <c r="B20" s="95" t="str">
        <f>VLOOKUP(A20,'Wettkampf 1'!$B$10:$C$45,2,FALSE)</f>
        <v>Sögel II</v>
      </c>
      <c r="C20" s="9">
        <f>VLOOKUP(A20,'Wettkampf 1'!$B$10:$D$45,3,FALSE)</f>
        <v>306.3</v>
      </c>
      <c r="D20" s="9">
        <f>VLOOKUP($A20,'2'!$B$10:$D$45,3,FALSE)</f>
        <v>308.3</v>
      </c>
      <c r="E20" s="9">
        <f>VLOOKUP($A20,'3'!$B$10:$D$45,3,FALSE)</f>
        <v>308.5</v>
      </c>
      <c r="F20" s="9">
        <f>VLOOKUP($A20,'4'!$B$10:$D$45,3,FALSE)</f>
        <v>314.60000000000002</v>
      </c>
      <c r="G20" s="9">
        <f>VLOOKUP($A20,'5'!$B$10:$D$45,3,FALSE)</f>
        <v>308</v>
      </c>
      <c r="H20" s="9">
        <f>VLOOKUP($A20,'6'!$B$10:$D$45,3,FALSE)</f>
        <v>311</v>
      </c>
      <c r="I20" s="9">
        <f>IF(J20 &gt; 0,K20/J20,0)</f>
        <v>309.45</v>
      </c>
      <c r="J20" s="9">
        <f>VLOOKUP(A20,Formelhilfe!$A$9:$H$44,8,FALSE)</f>
        <v>6</v>
      </c>
      <c r="K20" s="10">
        <f>SUM(C20:H20)</f>
        <v>1856.7</v>
      </c>
      <c r="L20" s="9">
        <f>VLOOKUP($A20,'7'!$B$10:$D$45,3,FALSE)</f>
        <v>0</v>
      </c>
      <c r="M20" s="9">
        <f>VLOOKUP($A20,'8'!$B$10:$D$45,3,FALSE)</f>
        <v>307.3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307.3</v>
      </c>
      <c r="S20" s="9">
        <f>VLOOKUP(A20,Formelhilfe!$A$9:$O$44,15,FALSE)</f>
        <v>1</v>
      </c>
      <c r="T20" s="10">
        <f>SUM(L20:Q20)</f>
        <v>307.3</v>
      </c>
      <c r="U20" s="10">
        <f>IF(V20&gt;0,W20/V20,0)</f>
        <v>309.14285714285717</v>
      </c>
      <c r="V20" s="9">
        <f>VLOOKUP(A20,Formelhilfe!$A$9:$P$44,16,FALSE)</f>
        <v>7</v>
      </c>
      <c r="W20" s="11">
        <f>SUM(C20:H20,L20:Q20)</f>
        <v>2164</v>
      </c>
    </row>
    <row r="21" spans="1:45" ht="20.25" customHeight="1" x14ac:dyDescent="0.4">
      <c r="A21" s="200" t="s">
        <v>95</v>
      </c>
      <c r="B21" s="95" t="str">
        <f>VLOOKUP(A21,'Wettkampf 1'!$B$10:$C$45,2,FALSE)</f>
        <v>Breddenberg III</v>
      </c>
      <c r="C21" s="9">
        <f>VLOOKUP(A21,'Wettkampf 1'!$B$10:$D$45,3,FALSE)</f>
        <v>313</v>
      </c>
      <c r="D21" s="9">
        <f>VLOOKUP($A21,'2'!$B$10:$D$45,3,FALSE)</f>
        <v>308.60000000000002</v>
      </c>
      <c r="E21" s="9">
        <f>VLOOKUP($A21,'3'!$B$10:$D$45,3,FALSE)</f>
        <v>309.2</v>
      </c>
      <c r="F21" s="9">
        <f>VLOOKUP($A21,'4'!$B$10:$D$45,3,FALSE)</f>
        <v>308.5</v>
      </c>
      <c r="G21" s="9">
        <f>VLOOKUP($A21,'5'!$B$10:$D$45,3,FALSE)</f>
        <v>309.2</v>
      </c>
      <c r="H21" s="9">
        <f>VLOOKUP($A21,'6'!$B$10:$D$45,3,FALSE)</f>
        <v>306.7</v>
      </c>
      <c r="I21" s="9">
        <f>IF(J21 &gt; 0,K21/J21,0)</f>
        <v>309.2</v>
      </c>
      <c r="J21" s="9">
        <f>VLOOKUP(A21,Formelhilfe!$A$9:$H$44,8,FALSE)</f>
        <v>6</v>
      </c>
      <c r="K21" s="10">
        <f>SUM(C21:H21)</f>
        <v>1855.2</v>
      </c>
      <c r="L21" s="9">
        <f>VLOOKUP($A21,'7'!$B$10:$D$45,3,FALSE)</f>
        <v>0</v>
      </c>
      <c r="M21" s="9">
        <f>VLOOKUP($A21,'8'!$B$10:$D$45,3,FALSE)</f>
        <v>308.5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308.5</v>
      </c>
      <c r="S21" s="9">
        <f>VLOOKUP(A21,Formelhilfe!$A$9:$O$44,15,FALSE)</f>
        <v>1</v>
      </c>
      <c r="T21" s="10">
        <f>SUM(L21:Q21)</f>
        <v>308.5</v>
      </c>
      <c r="U21" s="10">
        <f>IF(V21&gt;0,W21/V21,0)</f>
        <v>309.09999999999997</v>
      </c>
      <c r="V21" s="9">
        <f>VLOOKUP(A21,Formelhilfe!$A$9:$P$44,16,FALSE)</f>
        <v>7</v>
      </c>
      <c r="W21" s="11">
        <f>SUM(C21:H21,L21:Q21)</f>
        <v>2163.6999999999998</v>
      </c>
    </row>
    <row r="22" spans="1:45" ht="20.25" customHeight="1" x14ac:dyDescent="0.4">
      <c r="A22" s="200" t="s">
        <v>101</v>
      </c>
      <c r="B22" s="95" t="str">
        <f>VLOOKUP(A22,'Wettkampf 1'!$B$10:$C$45,2,FALSE)</f>
        <v>Eisten I</v>
      </c>
      <c r="C22" s="9">
        <f>VLOOKUP(A22,'Wettkampf 1'!$B$10:$D$45,3,FALSE)</f>
        <v>308.2</v>
      </c>
      <c r="D22" s="9">
        <f>VLOOKUP($A22,'2'!$B$10:$D$45,3,FALSE)</f>
        <v>305.5</v>
      </c>
      <c r="E22" s="9">
        <f>VLOOKUP($A22,'3'!$B$10:$D$45,3,FALSE)</f>
        <v>306.39999999999998</v>
      </c>
      <c r="F22" s="9">
        <f>VLOOKUP($A22,'4'!$B$10:$D$45,3,FALSE)</f>
        <v>309.10000000000002</v>
      </c>
      <c r="G22" s="9">
        <f>VLOOKUP($A22,'5'!$B$10:$D$45,3,FALSE)</f>
        <v>310.3</v>
      </c>
      <c r="H22" s="9">
        <f>VLOOKUP($A22,'6'!$B$10:$D$45,3,FALSE)</f>
        <v>311.3</v>
      </c>
      <c r="I22" s="9">
        <f>IF(J22 &gt; 0,K22/J22,0)</f>
        <v>308.46666666666664</v>
      </c>
      <c r="J22" s="9">
        <f>VLOOKUP(A22,Formelhilfe!$A$9:$H$44,8,FALSE)</f>
        <v>6</v>
      </c>
      <c r="K22" s="10">
        <f>SUM(C22:H22)</f>
        <v>1850.8</v>
      </c>
      <c r="L22" s="9">
        <f>VLOOKUP($A22,'7'!$B$10:$D$45,3,FALSE)</f>
        <v>0</v>
      </c>
      <c r="M22" s="9">
        <f>VLOOKUP($A22,'8'!$B$10:$D$45,3,FALSE)</f>
        <v>310.10000000000002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310.10000000000002</v>
      </c>
      <c r="S22" s="9">
        <f>VLOOKUP(A22,Formelhilfe!$A$9:$O$44,15,FALSE)</f>
        <v>1</v>
      </c>
      <c r="T22" s="10">
        <f>SUM(L22:Q22)</f>
        <v>310.10000000000002</v>
      </c>
      <c r="U22" s="10">
        <f>IF(V22&gt;0,W22/V22,0)</f>
        <v>308.7</v>
      </c>
      <c r="V22" s="9">
        <f>VLOOKUP(A22,Formelhilfe!$A$9:$P$44,16,FALSE)</f>
        <v>7</v>
      </c>
      <c r="W22" s="11">
        <f>SUM(C22:H22,L22:Q22)</f>
        <v>2160.9</v>
      </c>
    </row>
    <row r="23" spans="1:45" ht="20.25" customHeight="1" x14ac:dyDescent="0.4">
      <c r="A23" s="200" t="s">
        <v>94</v>
      </c>
      <c r="B23" s="95" t="str">
        <f>VLOOKUP(A23,'Wettkampf 1'!$B$10:$C$45,2,FALSE)</f>
        <v>Breddenberg III</v>
      </c>
      <c r="C23" s="9">
        <f>VLOOKUP(A23,'Wettkampf 1'!$B$10:$D$45,3,FALSE)</f>
        <v>306.60000000000002</v>
      </c>
      <c r="D23" s="9">
        <f>VLOOKUP($A23,'2'!$B$10:$D$45,3,FALSE)</f>
        <v>306.3</v>
      </c>
      <c r="E23" s="9">
        <f>VLOOKUP($A23,'3'!$B$10:$D$45,3,FALSE)</f>
        <v>306.39999999999998</v>
      </c>
      <c r="F23" s="9">
        <f>VLOOKUP($A23,'4'!$B$10:$D$45,3,FALSE)</f>
        <v>305.5</v>
      </c>
      <c r="G23" s="9">
        <f>VLOOKUP($A23,'5'!$B$10:$D$45,3,FALSE)</f>
        <v>303.2</v>
      </c>
      <c r="H23" s="9">
        <f>VLOOKUP($A23,'6'!$B$10:$D$45,3,FALSE)</f>
        <v>309.39999999999998</v>
      </c>
      <c r="I23" s="9">
        <f>IF(J23 &gt; 0,K23/J23,0)</f>
        <v>306.23333333333335</v>
      </c>
      <c r="J23" s="9">
        <f>VLOOKUP(A23,Formelhilfe!$A$9:$H$44,8,FALSE)</f>
        <v>6</v>
      </c>
      <c r="K23" s="10">
        <f>SUM(C23:H23)</f>
        <v>1837.4</v>
      </c>
      <c r="L23" s="9">
        <f>VLOOKUP($A23,'7'!$B$10:$D$45,3,FALSE)</f>
        <v>0</v>
      </c>
      <c r="M23" s="9">
        <f>VLOOKUP($A23,'8'!$B$10:$D$45,3,FALSE)</f>
        <v>301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301</v>
      </c>
      <c r="S23" s="9">
        <f>VLOOKUP(A23,Formelhilfe!$A$9:$O$44,15,FALSE)</f>
        <v>1</v>
      </c>
      <c r="T23" s="10">
        <f>SUM(L23:Q23)</f>
        <v>301</v>
      </c>
      <c r="U23" s="10">
        <f>IF(V23&gt;0,W23/V23,0)</f>
        <v>305.48571428571432</v>
      </c>
      <c r="V23" s="9">
        <f>VLOOKUP(A23,Formelhilfe!$A$9:$P$44,16,FALSE)</f>
        <v>7</v>
      </c>
      <c r="W23" s="11">
        <f>SUM(C23:H23,L23:Q23)</f>
        <v>2138.4</v>
      </c>
    </row>
    <row r="24" spans="1:45" ht="20.25" customHeight="1" x14ac:dyDescent="0.4">
      <c r="A24" s="200" t="s">
        <v>119</v>
      </c>
      <c r="B24" s="95" t="str">
        <f>VLOOKUP(A24,'Wettkampf 1'!$B$10:$C$45,2,FALSE)</f>
        <v>Sögel II</v>
      </c>
      <c r="C24" s="9">
        <f>VLOOKUP(A24,'Wettkampf 1'!$B$10:$D$45,3,FALSE)</f>
        <v>302.39999999999998</v>
      </c>
      <c r="D24" s="9">
        <f>VLOOKUP($A24,'2'!$B$10:$D$45,3,FALSE)</f>
        <v>299.60000000000002</v>
      </c>
      <c r="E24" s="9">
        <f>VLOOKUP($A24,'3'!$B$10:$D$45,3,FALSE)</f>
        <v>300.3</v>
      </c>
      <c r="F24" s="9">
        <f>VLOOKUP($A24,'4'!$B$10:$D$45,3,FALSE)</f>
        <v>306.8</v>
      </c>
      <c r="G24" s="9">
        <f>VLOOKUP($A24,'5'!$B$10:$D$45,3,FALSE)</f>
        <v>305.2</v>
      </c>
      <c r="H24" s="9">
        <f>VLOOKUP($A24,'6'!$B$10:$D$45,3,FALSE)</f>
        <v>313.10000000000002</v>
      </c>
      <c r="I24" s="9">
        <f>IF(J24 &gt; 0,K24/J24,0)</f>
        <v>304.56666666666666</v>
      </c>
      <c r="J24" s="9">
        <f>VLOOKUP(A24,Formelhilfe!$A$9:$H$44,8,FALSE)</f>
        <v>6</v>
      </c>
      <c r="K24" s="10">
        <f>SUM(C24:H24)</f>
        <v>1827.4</v>
      </c>
      <c r="L24" s="9">
        <f>VLOOKUP($A24,'7'!$B$10:$D$45,3,FALSE)</f>
        <v>0</v>
      </c>
      <c r="M24" s="9">
        <f>VLOOKUP($A24,'8'!$B$10:$D$45,3,FALSE)</f>
        <v>300.5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300.5</v>
      </c>
      <c r="S24" s="9">
        <f>VLOOKUP(A24,Formelhilfe!$A$9:$O$44,15,FALSE)</f>
        <v>1</v>
      </c>
      <c r="T24" s="10">
        <f>SUM(L24:Q24)</f>
        <v>300.5</v>
      </c>
      <c r="U24" s="10">
        <f>IF(V24&gt;0,W24/V24,0)</f>
        <v>303.98571428571432</v>
      </c>
      <c r="V24" s="9">
        <f>VLOOKUP(A24,Formelhilfe!$A$9:$P$44,16,FALSE)</f>
        <v>7</v>
      </c>
      <c r="W24" s="11">
        <f>SUM(C24:H24,L24:Q24)</f>
        <v>2127.9</v>
      </c>
    </row>
    <row r="25" spans="1:45" ht="20.25" customHeight="1" x14ac:dyDescent="0.4">
      <c r="A25" s="200" t="s">
        <v>105</v>
      </c>
      <c r="B25" s="95" t="str">
        <f>VLOOKUP(A25,'Wettkampf 1'!$B$10:$C$45,2,FALSE)</f>
        <v>Lorup III</v>
      </c>
      <c r="C25" s="9">
        <f>VLOOKUP(A25,'Wettkampf 1'!$B$10:$D$45,3,FALSE)</f>
        <v>299.10000000000002</v>
      </c>
      <c r="D25" s="9">
        <f>VLOOKUP($A25,'2'!$B$10:$D$45,3,FALSE)</f>
        <v>305.60000000000002</v>
      </c>
      <c r="E25" s="9">
        <f>VLOOKUP($A25,'3'!$B$10:$D$45,3,FALSE)</f>
        <v>301.89999999999998</v>
      </c>
      <c r="F25" s="9">
        <f>VLOOKUP($A25,'4'!$B$10:$D$45,3,FALSE)</f>
        <v>307.10000000000002</v>
      </c>
      <c r="G25" s="9">
        <f>VLOOKUP($A25,'5'!$B$10:$D$45,3,FALSE)</f>
        <v>297.7</v>
      </c>
      <c r="H25" s="9">
        <f>VLOOKUP($A25,'6'!$B$10:$D$45,3,FALSE)</f>
        <v>294.7</v>
      </c>
      <c r="I25" s="9">
        <f>IF(J25 &gt; 0,K25/J25,0)</f>
        <v>301.01666666666671</v>
      </c>
      <c r="J25" s="9">
        <f>VLOOKUP(A25,Formelhilfe!$A$9:$H$44,8,FALSE)</f>
        <v>6</v>
      </c>
      <c r="K25" s="10">
        <f>SUM(C25:H25)</f>
        <v>1806.1000000000001</v>
      </c>
      <c r="L25" s="9">
        <f>VLOOKUP($A25,'7'!$B$10:$D$45,3,FALSE)</f>
        <v>0</v>
      </c>
      <c r="M25" s="9">
        <f>VLOOKUP($A25,'8'!$B$10:$D$45,3,FALSE)</f>
        <v>302.60000000000002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302.60000000000002</v>
      </c>
      <c r="S25" s="9">
        <f>VLOOKUP(A25,Formelhilfe!$A$9:$O$44,15,FALSE)</f>
        <v>1</v>
      </c>
      <c r="T25" s="10">
        <f>SUM(L25:Q25)</f>
        <v>302.60000000000002</v>
      </c>
      <c r="U25" s="10">
        <f>IF(V25&gt;0,W25/V25,0)</f>
        <v>301.24285714285719</v>
      </c>
      <c r="V25" s="9">
        <f>VLOOKUP(A25,Formelhilfe!$A$9:$P$44,16,FALSE)</f>
        <v>7</v>
      </c>
      <c r="W25" s="11">
        <f>SUM(C25:H25,L25:Q25)</f>
        <v>2108.7000000000003</v>
      </c>
    </row>
    <row r="26" spans="1:45" ht="20.25" customHeight="1" x14ac:dyDescent="0.4">
      <c r="A26" s="200" t="s">
        <v>106</v>
      </c>
      <c r="B26" s="95" t="str">
        <f>VLOOKUP(A26,'Wettkampf 1'!$B$10:$C$45,2,FALSE)</f>
        <v>Lorup III</v>
      </c>
      <c r="C26" s="9">
        <f>VLOOKUP(A26,'Wettkampf 1'!$B$10:$D$45,3,FALSE)</f>
        <v>310.5</v>
      </c>
      <c r="D26" s="9">
        <f>VLOOKUP($A26,'2'!$B$10:$D$45,3,FALSE)</f>
        <v>301.2</v>
      </c>
      <c r="E26" s="9">
        <f>VLOOKUP($A26,'3'!$B$10:$D$45,3,FALSE)</f>
        <v>0</v>
      </c>
      <c r="F26" s="9">
        <f>VLOOKUP($A26,'4'!$B$10:$D$45,3,FALSE)</f>
        <v>306.5</v>
      </c>
      <c r="G26" s="9">
        <f>VLOOKUP($A26,'5'!$B$10:$D$45,3,FALSE)</f>
        <v>304.10000000000002</v>
      </c>
      <c r="H26" s="9">
        <f>VLOOKUP($A26,'6'!$B$10:$D$45,3,FALSE)</f>
        <v>309.39999999999998</v>
      </c>
      <c r="I26" s="9">
        <f>IF(J26 &gt; 0,K26/J26,0)</f>
        <v>306.34000000000003</v>
      </c>
      <c r="J26" s="9">
        <f>VLOOKUP(A26,Formelhilfe!$A$9:$H$44,8,FALSE)</f>
        <v>5</v>
      </c>
      <c r="K26" s="10">
        <f>SUM(C26:H26)</f>
        <v>1531.7000000000003</v>
      </c>
      <c r="L26" s="9">
        <f>VLOOKUP($A26,'7'!$B$10:$D$45,3,FALSE)</f>
        <v>0</v>
      </c>
      <c r="M26" s="9">
        <f>VLOOKUP($A26,'8'!$B$10:$D$45,3,FALSE)</f>
        <v>289.8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289.8</v>
      </c>
      <c r="S26" s="9">
        <f>VLOOKUP(A26,Formelhilfe!$A$9:$O$44,15,FALSE)</f>
        <v>1</v>
      </c>
      <c r="T26" s="10">
        <f>SUM(L26:Q26)</f>
        <v>289.8</v>
      </c>
      <c r="U26" s="10">
        <f>IF(V26&gt;0,W26/V26,0)</f>
        <v>303.58333333333337</v>
      </c>
      <c r="V26" s="9">
        <f>VLOOKUP(A26,Formelhilfe!$A$9:$P$44,16,FALSE)</f>
        <v>6</v>
      </c>
      <c r="W26" s="11">
        <f>SUM(C26:H26,L26:Q26)</f>
        <v>1821.5000000000002</v>
      </c>
    </row>
    <row r="27" spans="1:45" ht="20.25" customHeight="1" x14ac:dyDescent="0.4">
      <c r="A27" s="200" t="s">
        <v>74</v>
      </c>
      <c r="B27" s="95" t="str">
        <f>VLOOKUP(A27,'Wettkampf 1'!$B$10:$C$45,2,FALSE)</f>
        <v>Neubörger I</v>
      </c>
      <c r="C27" s="9">
        <f>VLOOKUP(A27,'Wettkampf 1'!$B$10:$D$45,3,FALSE)</f>
        <v>307.2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301.5</v>
      </c>
      <c r="G27" s="9">
        <f>VLOOKUP($A27,'5'!$B$10:$D$45,3,FALSE)</f>
        <v>308.89999999999998</v>
      </c>
      <c r="H27" s="9">
        <f>VLOOKUP($A27,'6'!$B$10:$D$45,3,FALSE)</f>
        <v>301.2</v>
      </c>
      <c r="I27" s="9">
        <f>IF(J27 &gt; 0,K27/J27,0)</f>
        <v>304.7</v>
      </c>
      <c r="J27" s="9">
        <f>VLOOKUP(A27,Formelhilfe!$A$9:$H$44,8,FALSE)</f>
        <v>4</v>
      </c>
      <c r="K27" s="10">
        <f>SUM(C27:H27)</f>
        <v>1218.8</v>
      </c>
      <c r="L27" s="9">
        <f>VLOOKUP($A27,'7'!$B$10:$D$45,3,FALSE)</f>
        <v>0</v>
      </c>
      <c r="M27" s="9">
        <f>VLOOKUP($A27,'8'!$B$10:$D$45,3,FALSE)</f>
        <v>306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306</v>
      </c>
      <c r="S27" s="9">
        <f>VLOOKUP(A27,Formelhilfe!$A$9:$O$44,15,FALSE)</f>
        <v>1</v>
      </c>
      <c r="T27" s="10">
        <f>SUM(L27:Q27)</f>
        <v>306</v>
      </c>
      <c r="U27" s="10">
        <f>IF(V27&gt;0,W27/V27,0)</f>
        <v>304.95999999999998</v>
      </c>
      <c r="V27" s="9">
        <f>VLOOKUP(A27,Formelhilfe!$A$9:$P$44,16,FALSE)</f>
        <v>5</v>
      </c>
      <c r="W27" s="11">
        <f>SUM(C27:H27,L27:Q27)</f>
        <v>1524.8</v>
      </c>
    </row>
    <row r="28" spans="1:45" ht="20.25" customHeight="1" x14ac:dyDescent="0.4">
      <c r="A28" s="200" t="s">
        <v>96</v>
      </c>
      <c r="B28" s="95" t="str">
        <f>VLOOKUP(A28,'Wettkampf 1'!$B$10:$C$45,2,FALSE)</f>
        <v>Breddenberg III</v>
      </c>
      <c r="C28" s="9">
        <f>VLOOKUP(A28,'Wettkampf 1'!$B$10:$D$45,3,FALSE)</f>
        <v>0</v>
      </c>
      <c r="D28" s="9">
        <f>VLOOKUP($A28,'2'!$B$10:$D$45,3,FALSE)</f>
        <v>302.2</v>
      </c>
      <c r="E28" s="9">
        <f>VLOOKUP($A28,'3'!$B$10:$D$45,3,FALSE)</f>
        <v>300.10000000000002</v>
      </c>
      <c r="F28" s="9">
        <f>VLOOKUP($A28,'4'!$B$10:$D$45,3,FALSE)</f>
        <v>306.60000000000002</v>
      </c>
      <c r="G28" s="9">
        <f>VLOOKUP($A28,'5'!$B$10:$D$45,3,FALSE)</f>
        <v>304.8</v>
      </c>
      <c r="H28" s="9">
        <f>VLOOKUP($A28,'6'!$B$10:$D$45,3,FALSE)</f>
        <v>0</v>
      </c>
      <c r="I28" s="9">
        <f>IF(J28 &gt; 0,K28/J28,0)</f>
        <v>303.42500000000001</v>
      </c>
      <c r="J28" s="9">
        <f>VLOOKUP(A28,Formelhilfe!$A$9:$H$44,8,FALSE)</f>
        <v>4</v>
      </c>
      <c r="K28" s="10">
        <f>SUM(C28:H28)</f>
        <v>1213.7</v>
      </c>
      <c r="L28" s="9">
        <f>VLOOKUP($A28,'7'!$B$10:$D$45,3,FALSE)</f>
        <v>0</v>
      </c>
      <c r="M28" s="9">
        <f>VLOOKUP($A28,'8'!$B$10:$D$45,3,FALSE)</f>
        <v>301.10000000000002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301.10000000000002</v>
      </c>
      <c r="S28" s="9">
        <f>VLOOKUP(A28,Formelhilfe!$A$9:$O$44,15,FALSE)</f>
        <v>1</v>
      </c>
      <c r="T28" s="10">
        <f>SUM(L28:Q28)</f>
        <v>301.10000000000002</v>
      </c>
      <c r="U28" s="10">
        <f>IF(V28&gt;0,W28/V28,0)</f>
        <v>302.96000000000004</v>
      </c>
      <c r="V28" s="9">
        <f>VLOOKUP(A28,Formelhilfe!$A$9:$P$44,16,FALSE)</f>
        <v>5</v>
      </c>
      <c r="W28" s="11">
        <f>SUM(C28:H28,L28:Q28)</f>
        <v>1514.8000000000002</v>
      </c>
    </row>
    <row r="29" spans="1:45" ht="20.25" customHeight="1" x14ac:dyDescent="0.4">
      <c r="A29" s="200" t="s">
        <v>49</v>
      </c>
      <c r="B29" s="95" t="str">
        <f>VLOOKUP(A29,'Wettkampf 1'!$B$10:$C$45,2,FALSE)</f>
        <v>Breddenberg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00" t="s">
        <v>50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0" t="s">
        <v>51</v>
      </c>
      <c r="B31" s="95" t="str">
        <f>VLOOKUP(A31,'Wettkampf 1'!$B$10:$C$45,2,FALSE)</f>
        <v>Eisten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0" t="s">
        <v>52</v>
      </c>
      <c r="B32" s="95" t="str">
        <f>VLOOKUP(A32,'Wettkampf 1'!$B$10:$C$45,2,FALSE)</f>
        <v>Lorup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0" t="s">
        <v>53</v>
      </c>
      <c r="B33" s="95" t="str">
        <f>VLOOKUP(A33,'Wettkampf 1'!$B$10:$C$45,2,FALSE)</f>
        <v>Lorup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0" t="s">
        <v>110</v>
      </c>
      <c r="B34" s="95" t="str">
        <f>VLOOKUP(A34,'Wettkampf 1'!$B$10:$C$45,2,FALSE)</f>
        <v>Neubörger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0" t="s">
        <v>75</v>
      </c>
      <c r="B35" s="95" t="str">
        <f>VLOOKUP(A35,'Wettkampf 1'!$B$10:$C$45,2,FALSE)</f>
        <v>Lorup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0" t="s">
        <v>54</v>
      </c>
      <c r="B36" s="95" t="str">
        <f>VLOOKUP(A36,'Wettkampf 1'!$B$10:$C$45,2,FALSE)</f>
        <v>Lorup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0" t="s">
        <v>76</v>
      </c>
      <c r="B37" s="95" t="str">
        <f>VLOOKUP(A37,'Wettkampf 1'!$B$10:$C$45,2,FALSE)</f>
        <v>Sögel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7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Eisten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7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Lorup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7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Neubörger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7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7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Sögel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7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200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1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7</v>
      </c>
      <c r="S9" s="13" t="s">
        <v>24</v>
      </c>
    </row>
    <row r="10" spans="1:21" ht="15.6" x14ac:dyDescent="0.3">
      <c r="A10" s="200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1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7</v>
      </c>
      <c r="S10" s="13" t="s">
        <v>26</v>
      </c>
    </row>
    <row r="11" spans="1:21" ht="15.6" x14ac:dyDescent="0.3">
      <c r="A11" s="200" t="s">
        <v>96</v>
      </c>
      <c r="B11" s="13">
        <f>IF('Wettkampf 1'!D12&gt;0,1,0)</f>
        <v>0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1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5</v>
      </c>
    </row>
    <row r="12" spans="1:21" ht="15.6" x14ac:dyDescent="0.3">
      <c r="A12" s="200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7</v>
      </c>
    </row>
    <row r="13" spans="1:21" ht="15.6" x14ac:dyDescent="0.3">
      <c r="A13" s="200" t="s">
        <v>98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0</v>
      </c>
      <c r="J13" s="13">
        <f>IF('8'!$D14&gt;0,1,0)</f>
        <v>1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7</v>
      </c>
    </row>
    <row r="14" spans="1:21" ht="15.6" x14ac:dyDescent="0.3">
      <c r="A14" s="200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0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7</v>
      </c>
    </row>
    <row r="16" spans="1:21" ht="15.6" x14ac:dyDescent="0.3">
      <c r="A16" s="200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7</v>
      </c>
    </row>
    <row r="17" spans="1:16" ht="15.6" x14ac:dyDescent="0.3">
      <c r="A17" s="200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7</v>
      </c>
    </row>
    <row r="18" spans="1:16" ht="15.6" x14ac:dyDescent="0.3">
      <c r="A18" s="200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7</v>
      </c>
    </row>
    <row r="19" spans="1:16" ht="15.6" x14ac:dyDescent="0.3">
      <c r="A19" s="200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200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0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7</v>
      </c>
    </row>
    <row r="22" spans="1:16" ht="15.6" x14ac:dyDescent="0.3">
      <c r="A22" s="200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7</v>
      </c>
    </row>
    <row r="23" spans="1:16" ht="15.6" x14ac:dyDescent="0.3">
      <c r="A23" s="200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7</v>
      </c>
    </row>
    <row r="24" spans="1:16" ht="15.6" x14ac:dyDescent="0.3">
      <c r="A24" s="200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5</v>
      </c>
      <c r="I24" s="13">
        <f>IF('7'!$D25&gt;0,1,0)</f>
        <v>0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6</v>
      </c>
    </row>
    <row r="25" spans="1:16" ht="15.6" x14ac:dyDescent="0.3">
      <c r="A25" s="200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00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0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7</v>
      </c>
    </row>
    <row r="28" spans="1:16" ht="15.6" x14ac:dyDescent="0.3">
      <c r="A28" s="200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7</v>
      </c>
    </row>
    <row r="29" spans="1:16" ht="15.6" x14ac:dyDescent="0.3">
      <c r="A29" s="200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1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7</v>
      </c>
    </row>
    <row r="30" spans="1:16" ht="15.6" x14ac:dyDescent="0.3">
      <c r="A30" s="200" t="s">
        <v>110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200" t="s">
        <v>111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7</v>
      </c>
    </row>
    <row r="32" spans="1:16" ht="15.6" x14ac:dyDescent="0.3">
      <c r="A32" s="200" t="s">
        <v>74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0"/>
        <v>4</v>
      </c>
      <c r="I32" s="13">
        <f>IF('7'!$D33&gt;0,1,0)</f>
        <v>0</v>
      </c>
      <c r="J32" s="13">
        <f>IF('8'!$D33&gt;0,1,0)</f>
        <v>1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1</v>
      </c>
      <c r="P32" s="13">
        <f t="shared" si="3"/>
        <v>5</v>
      </c>
    </row>
    <row r="33" spans="1:16" ht="15.6" x14ac:dyDescent="0.3">
      <c r="A33" s="200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7</v>
      </c>
    </row>
    <row r="34" spans="1:16" ht="15.6" x14ac:dyDescent="0.3">
      <c r="A34" s="200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7</v>
      </c>
    </row>
    <row r="35" spans="1:16" ht="15.6" x14ac:dyDescent="0.3">
      <c r="A35" s="200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7</v>
      </c>
    </row>
    <row r="36" spans="1:16" ht="15.6" x14ac:dyDescent="0.3">
      <c r="A36" s="200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7</v>
      </c>
    </row>
    <row r="37" spans="1:16" ht="15.6" x14ac:dyDescent="0.3">
      <c r="A37" s="200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0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0" t="s">
        <v>116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1</v>
      </c>
      <c r="P39" s="13">
        <f t="shared" ref="P39:P44" si="4">O39+H39</f>
        <v>7</v>
      </c>
    </row>
    <row r="40" spans="1:16" ht="15.6" x14ac:dyDescent="0.3">
      <c r="A40" s="200" t="s">
        <v>117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4"/>
        <v>7</v>
      </c>
    </row>
    <row r="41" spans="1:16" ht="15.6" x14ac:dyDescent="0.3">
      <c r="A41" s="200" t="s">
        <v>118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4"/>
        <v>7</v>
      </c>
    </row>
    <row r="42" spans="1:16" ht="15.6" x14ac:dyDescent="0.3">
      <c r="A42" s="200" t="s">
        <v>119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4"/>
        <v>7</v>
      </c>
    </row>
    <row r="43" spans="1:16" ht="15.6" x14ac:dyDescent="0.3">
      <c r="A43" s="200" t="s">
        <v>120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1</v>
      </c>
      <c r="P43" s="13">
        <f t="shared" si="4"/>
        <v>7</v>
      </c>
    </row>
    <row r="44" spans="1:16" ht="15.6" x14ac:dyDescent="0.3">
      <c r="A44" s="200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26</v>
      </c>
      <c r="D45" s="17">
        <f t="shared" si="5"/>
        <v>25</v>
      </c>
      <c r="E45" s="17">
        <f t="shared" si="5"/>
        <v>27</v>
      </c>
      <c r="F45" s="17">
        <f t="shared" si="5"/>
        <v>27</v>
      </c>
      <c r="G45" s="17">
        <f t="shared" si="5"/>
        <v>26</v>
      </c>
      <c r="H45" s="17">
        <f>SUM(H9:H44)</f>
        <v>157</v>
      </c>
      <c r="I45" s="17">
        <f>SUM(I9:I44)</f>
        <v>0</v>
      </c>
      <c r="J45" s="17">
        <f t="shared" ref="J45:N45" si="6">SUM(J9:J44)</f>
        <v>27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27</v>
      </c>
      <c r="P45" s="17">
        <f>SUM(P9:P44)</f>
        <v>184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0" t="s">
        <v>93</v>
      </c>
      <c r="C2" s="7">
        <f>VLOOKUP($B$2:$B$7,'Wettkampf 1'!$B$2:$D$7,3,FALSE)</f>
        <v>942</v>
      </c>
      <c r="D2" s="5">
        <f>VLOOKUP($B$2:$B$7,'2'!$B$2:$D$7,3,FALSE)</f>
        <v>942</v>
      </c>
      <c r="E2" s="5">
        <f>VLOOKUP($B$2:$B$7,'3'!$B$2:$D$7,3,FALSE)</f>
        <v>945.2</v>
      </c>
      <c r="F2" s="5">
        <f>VLOOKUP($B$2:$B$7,'4'!$B$2:$D$7,3,FALSE)</f>
        <v>947.1</v>
      </c>
      <c r="G2" s="5">
        <f>VLOOKUP($B$2:$B$7,'5'!$B$2:$D$7,3,FALSE)</f>
        <v>941.90000000000009</v>
      </c>
      <c r="H2" s="5">
        <f>VLOOKUP($B$2:$B$7,'6'!$B$2:$D$7,3,FALSE)</f>
        <v>948.2</v>
      </c>
      <c r="I2" s="5">
        <f>IF(Formelhilfe!H5 &gt; 0,J2/Formelhilfe!H5,0)</f>
        <v>944.4</v>
      </c>
      <c r="J2" s="5">
        <f>SUM(C2:H2)</f>
        <v>5666.4</v>
      </c>
      <c r="K2" s="5">
        <f>VLOOKUP($B$2:$B$7,'7'!$B$2:$D$7,3,FALSE)</f>
        <v>0</v>
      </c>
      <c r="L2" s="5">
        <f>VLOOKUP($B$2:$B$7,'8'!$B$2:$D$7,3,FALSE)</f>
        <v>945.9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945.9</v>
      </c>
      <c r="R2" s="5">
        <f>SUM(K2:P2)</f>
        <v>945.9</v>
      </c>
      <c r="S2" s="5">
        <f>IF(Formelhilfe!P5&gt;0,T2/Formelhilfe!P5,0)</f>
        <v>944.61428571428564</v>
      </c>
      <c r="T2" s="6">
        <f>SUM(C2:H2,K2:P2)</f>
        <v>6612.2999999999993</v>
      </c>
    </row>
    <row r="3" spans="1:20" ht="23.25" customHeight="1" x14ac:dyDescent="0.35">
      <c r="A3" s="12"/>
      <c r="B3" s="200" t="s">
        <v>91</v>
      </c>
      <c r="C3" s="7">
        <f>VLOOKUP($B$2:$B$7,'Wettkampf 1'!$B$2:$D$7,3,FALSE)</f>
        <v>942.40000000000009</v>
      </c>
      <c r="D3" s="5">
        <f>VLOOKUP($B$2:$B$7,'2'!$B$2:$D$7,3,FALSE)</f>
        <v>945.5</v>
      </c>
      <c r="E3" s="5">
        <f>VLOOKUP($B$2:$B$7,'3'!$B$2:$D$7,3,FALSE)</f>
        <v>938.40000000000009</v>
      </c>
      <c r="F3" s="5">
        <f>VLOOKUP($B$2:$B$7,'4'!$B$2:$D$7,3,FALSE)</f>
        <v>940.3</v>
      </c>
      <c r="G3" s="5">
        <f>VLOOKUP($B$2:$B$7,'5'!$B$2:$D$7,3,FALSE)</f>
        <v>943.7</v>
      </c>
      <c r="H3" s="5">
        <f>VLOOKUP($B$2:$B$7,'6'!$B$2:$D$7,3,FALSE)</f>
        <v>943.3</v>
      </c>
      <c r="I3" s="5">
        <f>IF(Formelhilfe!H7 &gt; 0,J3/Formelhilfe!H7,0)</f>
        <v>942.26666666666677</v>
      </c>
      <c r="J3" s="5">
        <f>SUM(C3:H3)</f>
        <v>5653.6</v>
      </c>
      <c r="K3" s="5">
        <f>VLOOKUP($B$2:$B$7,'7'!$B$2:$D$7,3,FALSE)</f>
        <v>0</v>
      </c>
      <c r="L3" s="5">
        <f>VLOOKUP($B$2:$B$7,'8'!$B$2:$D$7,3,FALSE)</f>
        <v>940.90000000000009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940.90000000000009</v>
      </c>
      <c r="R3" s="5">
        <f>SUM(K3:P3)</f>
        <v>940.90000000000009</v>
      </c>
      <c r="S3" s="5">
        <f>IF(Formelhilfe!P7&gt;0,T3/Formelhilfe!P7,0)</f>
        <v>942.07142857142856</v>
      </c>
      <c r="T3" s="6">
        <f>SUM(C3:H3,K3:P3)</f>
        <v>6594.5</v>
      </c>
    </row>
    <row r="4" spans="1:20" ht="23.25" customHeight="1" x14ac:dyDescent="0.35">
      <c r="A4" s="12"/>
      <c r="B4" s="200" t="s">
        <v>92</v>
      </c>
      <c r="C4" s="7">
        <f>VLOOKUP($B$2:$B$7,'Wettkampf 1'!$B$2:$D$7,3,FALSE)</f>
        <v>943</v>
      </c>
      <c r="D4" s="5">
        <f>VLOOKUP($B$2:$B$7,'2'!$B$2:$D$7,3,FALSE)</f>
        <v>940.69999999999993</v>
      </c>
      <c r="E4" s="5">
        <f>VLOOKUP($B$2:$B$7,'3'!$B$2:$D$7,3,FALSE)</f>
        <v>937.8</v>
      </c>
      <c r="F4" s="5">
        <f>VLOOKUP($B$2:$B$7,'4'!$B$2:$D$7,3,FALSE)</f>
        <v>942.90000000000009</v>
      </c>
      <c r="G4" s="5">
        <f>VLOOKUP($B$2:$B$7,'5'!$B$2:$D$7,3,FALSE)</f>
        <v>943.59999999999991</v>
      </c>
      <c r="H4" s="5">
        <f>VLOOKUP($B$2:$B$7,'6'!$B$2:$D$7,3,FALSE)</f>
        <v>936.30000000000007</v>
      </c>
      <c r="I4" s="5">
        <f>IF(Formelhilfe!H3 &gt; 0,J4/Formelhilfe!H3,0)</f>
        <v>940.7166666666667</v>
      </c>
      <c r="J4" s="5">
        <f>SUM(C4:H4)</f>
        <v>5644.3</v>
      </c>
      <c r="K4" s="5">
        <f>VLOOKUP($B$2:$B$7,'7'!$B$2:$D$7,3,FALSE)</f>
        <v>0</v>
      </c>
      <c r="L4" s="5">
        <f>VLOOKUP($B$2:$B$7,'8'!$B$2:$D$7,3,FALSE)</f>
        <v>943.3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943.3</v>
      </c>
      <c r="R4" s="5">
        <f>SUM(K4:P4)</f>
        <v>943.3</v>
      </c>
      <c r="S4" s="5">
        <f>IF(Formelhilfe!P3&gt;0,T4/Formelhilfe!P3,0)</f>
        <v>941.08571428571429</v>
      </c>
      <c r="T4" s="6">
        <f>SUM(C4:H4,K4:P4)</f>
        <v>6587.6</v>
      </c>
    </row>
    <row r="5" spans="1:20" ht="23.25" customHeight="1" x14ac:dyDescent="0.35">
      <c r="A5" s="12"/>
      <c r="B5" s="200" t="s">
        <v>89</v>
      </c>
      <c r="C5" s="7">
        <f>VLOOKUP($B$2:$B$7,'Wettkampf 1'!$B$2:$D$7,3,FALSE)</f>
        <v>936</v>
      </c>
      <c r="D5" s="5">
        <f>VLOOKUP($B$2:$B$7,'2'!$B$2:$D$7,3,FALSE)</f>
        <v>941.2</v>
      </c>
      <c r="E5" s="5">
        <f>VLOOKUP($B$2:$B$7,'3'!$B$2:$D$7,3,FALSE)</f>
        <v>931.90000000000009</v>
      </c>
      <c r="F5" s="5">
        <f>VLOOKUP($B$2:$B$7,'4'!$B$2:$D$7,3,FALSE)</f>
        <v>936.7</v>
      </c>
      <c r="G5" s="5">
        <f>VLOOKUP($B$2:$B$7,'5'!$B$2:$D$7,3,FALSE)</f>
        <v>939.59999999999991</v>
      </c>
      <c r="H5" s="5">
        <f>VLOOKUP($B$2:$B$7,'6'!$B$2:$D$7,3,FALSE)</f>
        <v>933.2</v>
      </c>
      <c r="I5" s="5">
        <f>IF(Formelhilfe!H6 &gt; 0,J5/Formelhilfe!H6,0)</f>
        <v>936.43333333333328</v>
      </c>
      <c r="J5" s="5">
        <f>SUM(C5:H5)</f>
        <v>5618.5999999999995</v>
      </c>
      <c r="K5" s="5">
        <f>VLOOKUP($B$2:$B$7,'7'!$B$2:$D$7,3,FALSE)</f>
        <v>0</v>
      </c>
      <c r="L5" s="5">
        <f>VLOOKUP($B$2:$B$7,'8'!$B$2:$D$7,3,FALSE)</f>
        <v>935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935</v>
      </c>
      <c r="R5" s="5">
        <f>SUM(K5:P5)</f>
        <v>935</v>
      </c>
      <c r="S5" s="5">
        <f>IF(Formelhilfe!P6&gt;0,T5/Formelhilfe!P6,0)</f>
        <v>936.2285714285714</v>
      </c>
      <c r="T5" s="6">
        <f>SUM(C5:H5,K5:P5)</f>
        <v>6553.5999999999995</v>
      </c>
    </row>
    <row r="6" spans="1:20" ht="23.25" customHeight="1" x14ac:dyDescent="0.35">
      <c r="A6" s="12"/>
      <c r="B6" s="200" t="s">
        <v>88</v>
      </c>
      <c r="C6" s="7">
        <f>VLOOKUP($B$2:$B$7,'Wettkampf 1'!$B$2:$D$7,3,FALSE)</f>
        <v>933.80000000000007</v>
      </c>
      <c r="D6" s="5">
        <f>VLOOKUP($B$2:$B$7,'2'!$B$2:$D$7,3,FALSE)</f>
        <v>931.30000000000007</v>
      </c>
      <c r="E6" s="5">
        <f>VLOOKUP($B$2:$B$7,'3'!$B$2:$D$7,3,FALSE)</f>
        <v>935.7</v>
      </c>
      <c r="F6" s="5">
        <f>VLOOKUP($B$2:$B$7,'4'!$B$2:$D$7,3,FALSE)</f>
        <v>930.8</v>
      </c>
      <c r="G6" s="5">
        <f>VLOOKUP($B$2:$B$7,'5'!$B$2:$D$7,3,FALSE)</f>
        <v>928.5</v>
      </c>
      <c r="H6" s="5">
        <f>VLOOKUP($B$2:$B$7,'6'!$B$2:$D$7,3,FALSE)</f>
        <v>933.69999999999993</v>
      </c>
      <c r="I6" s="5">
        <f>IF(Formelhilfe!H2 &gt; 0,J6/Formelhilfe!H2,0)</f>
        <v>932.30000000000007</v>
      </c>
      <c r="J6" s="5">
        <f>SUM(C6:H6)</f>
        <v>5593.8</v>
      </c>
      <c r="K6" s="5">
        <f>VLOOKUP($B$2:$B$7,'7'!$B$2:$D$7,3,FALSE)</f>
        <v>0</v>
      </c>
      <c r="L6" s="5">
        <f>VLOOKUP($B$2:$B$7,'8'!$B$2:$D$7,3,FALSE)</f>
        <v>928.2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928.2</v>
      </c>
      <c r="R6" s="5">
        <f>SUM(K6:P6)</f>
        <v>928.2</v>
      </c>
      <c r="S6" s="5">
        <f>IF(Formelhilfe!P2&gt;0,T6/Formelhilfe!P2,0)</f>
        <v>931.71428571428567</v>
      </c>
      <c r="T6" s="6">
        <f>SUM(C6:H6,K6:P6)</f>
        <v>6522</v>
      </c>
    </row>
    <row r="7" spans="1:20" ht="23.25" customHeight="1" x14ac:dyDescent="0.35">
      <c r="A7" s="12"/>
      <c r="B7" s="200" t="s">
        <v>90</v>
      </c>
      <c r="C7" s="7">
        <f>VLOOKUP($B$2:$B$7,'Wettkampf 1'!$B$2:$D$7,3,FALSE)</f>
        <v>931.4</v>
      </c>
      <c r="D7" s="5">
        <f>VLOOKUP($B$2:$B$7,'2'!$B$2:$D$7,3,FALSE)</f>
        <v>930</v>
      </c>
      <c r="E7" s="5">
        <f>VLOOKUP($B$2:$B$7,'3'!$B$2:$D$7,3,FALSE)</f>
        <v>926.9</v>
      </c>
      <c r="F7" s="5">
        <f>VLOOKUP($B$2:$B$7,'4'!$B$2:$D$7,3,FALSE)</f>
        <v>933.80000000000007</v>
      </c>
      <c r="G7" s="5">
        <f>VLOOKUP($B$2:$B$7,'5'!$B$2:$D$7,3,FALSE)</f>
        <v>931.00000000000011</v>
      </c>
      <c r="H7" s="5">
        <f>VLOOKUP($B$2:$B$7,'6'!$B$2:$D$7,3,FALSE)</f>
        <v>933.49999999999989</v>
      </c>
      <c r="I7" s="5">
        <f>IF(Formelhilfe!H4 &gt; 0,J7/Formelhilfe!H4,0)</f>
        <v>931.1</v>
      </c>
      <c r="J7" s="5">
        <f>SUM(C7:H7)</f>
        <v>5586.6</v>
      </c>
      <c r="K7" s="5">
        <f>VLOOKUP($B$2:$B$7,'7'!$B$2:$D$7,3,FALSE)</f>
        <v>0</v>
      </c>
      <c r="L7" s="5">
        <f>VLOOKUP($B$2:$B$7,'8'!$B$2:$D$7,3,FALSE)</f>
        <v>923.4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923.4</v>
      </c>
      <c r="R7" s="5">
        <f>SUM(K7:P7)</f>
        <v>923.4</v>
      </c>
      <c r="S7" s="5">
        <f>IF(Formelhilfe!P4&gt;0,T7/Formelhilfe!P4,0)</f>
        <v>930</v>
      </c>
      <c r="T7" s="6">
        <f>SUM(C7:H7,K7:P7)</f>
        <v>6510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0" t="str">
        <f>Übersicht!D4</f>
        <v>Breddenberg</v>
      </c>
      <c r="Z1" s="180"/>
    </row>
    <row r="2" spans="1:29" ht="15" customHeight="1" x14ac:dyDescent="0.3">
      <c r="A2" s="93">
        <v>1</v>
      </c>
      <c r="B2" s="111" t="s">
        <v>88</v>
      </c>
      <c r="D2" s="105">
        <f>G46</f>
        <v>933.80000000000007</v>
      </c>
      <c r="E2" s="110" t="str">
        <f>IF(H46&gt;4,"Es sind zu viele Schützen in Wertung!"," ")</f>
        <v xml:space="preserve"> </v>
      </c>
      <c r="X2" s="109" t="s">
        <v>31</v>
      </c>
      <c r="Y2" s="181" t="str">
        <f>Übersicht!D3</f>
        <v>01.12.</v>
      </c>
      <c r="Z2" s="180"/>
    </row>
    <row r="3" spans="1:29" ht="15" customHeight="1" x14ac:dyDescent="0.3">
      <c r="A3" s="93">
        <v>2</v>
      </c>
      <c r="B3" s="111" t="s">
        <v>89</v>
      </c>
      <c r="D3" s="105">
        <f>I46</f>
        <v>936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90</v>
      </c>
      <c r="D4" s="105">
        <f>K46</f>
        <v>931.4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91</v>
      </c>
      <c r="D5" s="105">
        <f>M46</f>
        <v>942.40000000000009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82" t="s">
        <v>131</v>
      </c>
      <c r="Z5" s="183"/>
      <c r="AA5" s="103"/>
    </row>
    <row r="6" spans="1:29" ht="15" customHeight="1" x14ac:dyDescent="0.3">
      <c r="A6" s="93">
        <v>5</v>
      </c>
      <c r="B6" s="111" t="s">
        <v>92</v>
      </c>
      <c r="D6" s="105">
        <f>O46</f>
        <v>943</v>
      </c>
      <c r="E6" s="110" t="str">
        <f>IF(P46&gt;4,"Es sind zu viele Schützen in Wertung!"," ")</f>
        <v xml:space="preserve"> </v>
      </c>
      <c r="W6" s="103"/>
      <c r="X6" s="107" t="s">
        <v>44</v>
      </c>
      <c r="Y6" s="182"/>
      <c r="Z6" s="183"/>
      <c r="AA6" s="103"/>
    </row>
    <row r="7" spans="1:29" ht="15" customHeight="1" x14ac:dyDescent="0.3">
      <c r="A7" s="93">
        <v>6</v>
      </c>
      <c r="B7" s="111" t="s">
        <v>93</v>
      </c>
      <c r="D7" s="105">
        <f>Q46</f>
        <v>942</v>
      </c>
      <c r="E7" s="110" t="str">
        <f>IF(R46&gt;4,"Es sind zu viele Schützen in Wertung!"," ")</f>
        <v xml:space="preserve"> </v>
      </c>
      <c r="W7" s="103"/>
      <c r="X7" s="109" t="s">
        <v>55</v>
      </c>
      <c r="Y7" s="182" t="s">
        <v>131</v>
      </c>
      <c r="Z7" s="18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7" t="s">
        <v>32</v>
      </c>
      <c r="X9" s="178"/>
      <c r="Y9" s="178"/>
      <c r="Z9" s="179"/>
    </row>
    <row r="10" spans="1:29" ht="12.9" customHeight="1" x14ac:dyDescent="0.3">
      <c r="A10" s="93">
        <v>1</v>
      </c>
      <c r="B10" s="111" t="s">
        <v>94</v>
      </c>
      <c r="C10" s="95" t="s">
        <v>88</v>
      </c>
      <c r="D10" s="161">
        <v>306.60000000000002</v>
      </c>
      <c r="E10" s="160"/>
      <c r="F10" s="67">
        <f>IF(E10="x","0",D10)</f>
        <v>306.60000000000002</v>
      </c>
      <c r="G10" s="67">
        <f>IF(C10=$B$2,F10,0)</f>
        <v>306.60000000000002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62">
        <v>100.8</v>
      </c>
      <c r="X10" s="162">
        <v>102.4</v>
      </c>
      <c r="Y10" s="162">
        <v>103.4</v>
      </c>
      <c r="Z10" s="97">
        <f>W10+X10+Y10</f>
        <v>306.60000000000002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95</v>
      </c>
      <c r="C11" s="95" t="s">
        <v>88</v>
      </c>
      <c r="D11" s="161">
        <v>313</v>
      </c>
      <c r="E11" s="160"/>
      <c r="F11" s="67">
        <f t="shared" ref="F11:F45" si="0">IF(E11="x","0",D11)</f>
        <v>313</v>
      </c>
      <c r="G11" s="67">
        <f t="shared" ref="G11:G45" si="1">IF(C11=$B$2,F11,0)</f>
        <v>313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63">
        <v>103.8</v>
      </c>
      <c r="X11" s="163">
        <v>104.6</v>
      </c>
      <c r="Y11" s="163">
        <v>104.6</v>
      </c>
      <c r="Z11" s="99">
        <f t="shared" ref="Z11:Z39" si="13">W11+X11+Y11</f>
        <v>313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96</v>
      </c>
      <c r="C12" s="95" t="s">
        <v>88</v>
      </c>
      <c r="D12" s="161"/>
      <c r="E12" s="160" t="s">
        <v>121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63"/>
      <c r="X12" s="163"/>
      <c r="Y12" s="163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97</v>
      </c>
      <c r="C13" s="95" t="s">
        <v>88</v>
      </c>
      <c r="D13" s="161">
        <v>313.7</v>
      </c>
      <c r="E13" s="160"/>
      <c r="F13" s="67">
        <f t="shared" si="0"/>
        <v>313.7</v>
      </c>
      <c r="G13" s="67">
        <f t="shared" si="1"/>
        <v>313.7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63">
        <v>104.2</v>
      </c>
      <c r="X13" s="163">
        <v>104.3</v>
      </c>
      <c r="Y13" s="163">
        <v>105.2</v>
      </c>
      <c r="Z13" s="99">
        <f t="shared" si="13"/>
        <v>313.7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98</v>
      </c>
      <c r="C14" s="95" t="s">
        <v>88</v>
      </c>
      <c r="D14" s="161">
        <v>307.10000000000002</v>
      </c>
      <c r="E14" s="160"/>
      <c r="F14" s="67">
        <f t="shared" si="0"/>
        <v>307.10000000000002</v>
      </c>
      <c r="G14" s="67">
        <f t="shared" si="1"/>
        <v>307.10000000000002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63">
        <v>104.2</v>
      </c>
      <c r="X14" s="163">
        <v>103</v>
      </c>
      <c r="Y14" s="163">
        <v>99.9</v>
      </c>
      <c r="Z14" s="99">
        <f t="shared" si="13"/>
        <v>307.10000000000002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11" t="s">
        <v>49</v>
      </c>
      <c r="C15" s="95" t="s">
        <v>88</v>
      </c>
      <c r="D15" s="161"/>
      <c r="E15" s="160" t="s">
        <v>121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63"/>
      <c r="X15" s="163"/>
      <c r="Y15" s="16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99</v>
      </c>
      <c r="C16" s="95" t="s">
        <v>89</v>
      </c>
      <c r="D16" s="161">
        <v>306.3</v>
      </c>
      <c r="E16" s="160"/>
      <c r="F16" s="67">
        <f t="shared" si="0"/>
        <v>306.3</v>
      </c>
      <c r="G16" s="67">
        <f t="shared" si="1"/>
        <v>0</v>
      </c>
      <c r="H16" s="67">
        <f t="shared" si="2"/>
        <v>0</v>
      </c>
      <c r="I16" s="67">
        <f t="shared" si="3"/>
        <v>306.3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63">
        <v>102.2</v>
      </c>
      <c r="X16" s="163">
        <v>102.6</v>
      </c>
      <c r="Y16" s="163">
        <v>101.5</v>
      </c>
      <c r="Z16" s="99">
        <f t="shared" si="13"/>
        <v>306.3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100</v>
      </c>
      <c r="C17" s="95" t="s">
        <v>89</v>
      </c>
      <c r="D17" s="161">
        <v>313.89999999999998</v>
      </c>
      <c r="E17" s="160"/>
      <c r="F17" s="67">
        <f t="shared" si="0"/>
        <v>313.89999999999998</v>
      </c>
      <c r="G17" s="67">
        <f t="shared" si="1"/>
        <v>0</v>
      </c>
      <c r="H17" s="67">
        <f t="shared" si="2"/>
        <v>0</v>
      </c>
      <c r="I17" s="67">
        <f t="shared" si="3"/>
        <v>313.89999999999998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63">
        <v>104.7</v>
      </c>
      <c r="X17" s="163">
        <v>103.6</v>
      </c>
      <c r="Y17" s="163">
        <v>105.6</v>
      </c>
      <c r="Z17" s="99">
        <f t="shared" si="13"/>
        <v>313.89999999999998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101</v>
      </c>
      <c r="C18" s="95" t="s">
        <v>89</v>
      </c>
      <c r="D18" s="161">
        <v>308.2</v>
      </c>
      <c r="E18" s="160"/>
      <c r="F18" s="67">
        <f t="shared" si="0"/>
        <v>308.2</v>
      </c>
      <c r="G18" s="67">
        <f t="shared" si="1"/>
        <v>0</v>
      </c>
      <c r="H18" s="67">
        <f t="shared" si="2"/>
        <v>0</v>
      </c>
      <c r="I18" s="67">
        <f t="shared" si="3"/>
        <v>308.2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63">
        <v>104.3</v>
      </c>
      <c r="X18" s="163">
        <v>102.7</v>
      </c>
      <c r="Y18" s="163">
        <v>101.2</v>
      </c>
      <c r="Z18" s="99">
        <f t="shared" si="13"/>
        <v>308.2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102</v>
      </c>
      <c r="C19" s="95" t="s">
        <v>89</v>
      </c>
      <c r="D19" s="161">
        <v>313.89999999999998</v>
      </c>
      <c r="E19" s="160"/>
      <c r="F19" s="67">
        <f t="shared" si="0"/>
        <v>313.89999999999998</v>
      </c>
      <c r="G19" s="67">
        <f t="shared" si="1"/>
        <v>0</v>
      </c>
      <c r="H19" s="67">
        <f t="shared" si="2"/>
        <v>0</v>
      </c>
      <c r="I19" s="67">
        <f t="shared" si="3"/>
        <v>313.89999999999998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63">
        <v>104.5</v>
      </c>
      <c r="X19" s="163">
        <v>104.2</v>
      </c>
      <c r="Y19" s="163">
        <v>105.2</v>
      </c>
      <c r="Z19" s="99">
        <f t="shared" si="13"/>
        <v>313.89999999999998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50</v>
      </c>
      <c r="C20" s="95" t="s">
        <v>89</v>
      </c>
      <c r="D20" s="161"/>
      <c r="E20" s="160" t="s">
        <v>121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63"/>
      <c r="X20" s="163"/>
      <c r="Y20" s="16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">
        <v>89</v>
      </c>
      <c r="D21" s="161"/>
      <c r="E21" s="160" t="s">
        <v>121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63"/>
      <c r="X21" s="163"/>
      <c r="Y21" s="16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103</v>
      </c>
      <c r="C22" s="95" t="s">
        <v>90</v>
      </c>
      <c r="D22" s="161">
        <v>312</v>
      </c>
      <c r="E22" s="161"/>
      <c r="F22" s="67">
        <f t="shared" si="0"/>
        <v>312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63">
        <v>104.2</v>
      </c>
      <c r="X22" s="163">
        <v>104.3</v>
      </c>
      <c r="Y22" s="163">
        <v>103.5</v>
      </c>
      <c r="Z22" s="99">
        <f t="shared" si="13"/>
        <v>312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104</v>
      </c>
      <c r="C23" s="95" t="s">
        <v>90</v>
      </c>
      <c r="D23" s="161">
        <v>308.89999999999998</v>
      </c>
      <c r="E23" s="160"/>
      <c r="F23" s="67">
        <f t="shared" si="0"/>
        <v>308.89999999999998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308.89999999999998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63">
        <v>102.4</v>
      </c>
      <c r="X23" s="163">
        <v>102.5</v>
      </c>
      <c r="Y23" s="163">
        <v>104</v>
      </c>
      <c r="Z23" s="99">
        <f t="shared" si="13"/>
        <v>308.89999999999998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105</v>
      </c>
      <c r="C24" s="95" t="s">
        <v>90</v>
      </c>
      <c r="D24" s="161">
        <v>299.10000000000002</v>
      </c>
      <c r="E24" s="160"/>
      <c r="F24" s="67">
        <f t="shared" si="0"/>
        <v>299.10000000000002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63">
        <v>100</v>
      </c>
      <c r="X24" s="163">
        <v>101.2</v>
      </c>
      <c r="Y24" s="163">
        <v>97.9</v>
      </c>
      <c r="Z24" s="99">
        <f t="shared" si="13"/>
        <v>299.10000000000002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106</v>
      </c>
      <c r="C25" s="95" t="s">
        <v>90</v>
      </c>
      <c r="D25" s="161">
        <v>310.5</v>
      </c>
      <c r="E25" s="160"/>
      <c r="F25" s="67">
        <f t="shared" si="0"/>
        <v>310.5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63">
        <v>102.5</v>
      </c>
      <c r="X25" s="163">
        <v>103.2</v>
      </c>
      <c r="Y25" s="163">
        <v>104.8</v>
      </c>
      <c r="Z25" s="99">
        <f t="shared" si="13"/>
        <v>310.5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52</v>
      </c>
      <c r="C26" s="95" t="s">
        <v>90</v>
      </c>
      <c r="D26" s="161"/>
      <c r="E26" s="160" t="s">
        <v>121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63"/>
      <c r="X26" s="163"/>
      <c r="Y26" s="163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53</v>
      </c>
      <c r="C27" s="95" t="s">
        <v>90</v>
      </c>
      <c r="D27" s="161"/>
      <c r="E27" s="160" t="s">
        <v>121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63"/>
      <c r="X27" s="163"/>
      <c r="Y27" s="16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107</v>
      </c>
      <c r="C28" s="95" t="s">
        <v>91</v>
      </c>
      <c r="D28" s="161">
        <v>307.8</v>
      </c>
      <c r="E28" s="160"/>
      <c r="F28" s="67">
        <f t="shared" si="0"/>
        <v>307.8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63">
        <v>101.6</v>
      </c>
      <c r="X28" s="163">
        <v>102.8</v>
      </c>
      <c r="Y28" s="163">
        <v>103.4</v>
      </c>
      <c r="Z28" s="99">
        <f t="shared" si="13"/>
        <v>307.79999999999995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108</v>
      </c>
      <c r="C29" s="95" t="s">
        <v>91</v>
      </c>
      <c r="D29" s="161">
        <v>313.2</v>
      </c>
      <c r="E29" s="160"/>
      <c r="F29" s="67">
        <f t="shared" si="0"/>
        <v>313.2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313.2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63">
        <v>106</v>
      </c>
      <c r="X29" s="163">
        <v>104</v>
      </c>
      <c r="Y29" s="163">
        <v>103.2</v>
      </c>
      <c r="Z29" s="99">
        <f t="shared" si="13"/>
        <v>313.2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109</v>
      </c>
      <c r="C30" s="95" t="s">
        <v>91</v>
      </c>
      <c r="D30" s="161">
        <v>316.5</v>
      </c>
      <c r="E30" s="160"/>
      <c r="F30" s="67">
        <f t="shared" si="0"/>
        <v>316.5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316.5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63">
        <v>104.8</v>
      </c>
      <c r="X30" s="163">
        <v>106.1</v>
      </c>
      <c r="Y30" s="163">
        <v>105.6</v>
      </c>
      <c r="Z30" s="99">
        <f t="shared" si="13"/>
        <v>316.5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110</v>
      </c>
      <c r="C31" s="95" t="s">
        <v>91</v>
      </c>
      <c r="D31" s="161"/>
      <c r="E31" s="160" t="s">
        <v>121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63"/>
      <c r="X31" s="163"/>
      <c r="Y31" s="163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111</v>
      </c>
      <c r="C32" s="95" t="s">
        <v>91</v>
      </c>
      <c r="D32" s="161">
        <v>312.7</v>
      </c>
      <c r="E32" s="160"/>
      <c r="F32" s="67">
        <f t="shared" si="0"/>
        <v>312.7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312.7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63">
        <v>105.1</v>
      </c>
      <c r="X32" s="163">
        <v>103.6</v>
      </c>
      <c r="Y32" s="163">
        <v>104</v>
      </c>
      <c r="Z32" s="99">
        <f t="shared" si="13"/>
        <v>312.7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11" t="s">
        <v>74</v>
      </c>
      <c r="C33" s="95" t="s">
        <v>91</v>
      </c>
      <c r="D33" s="161">
        <v>307.2</v>
      </c>
      <c r="E33" s="160" t="s">
        <v>132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63">
        <v>104.2</v>
      </c>
      <c r="X33" s="163">
        <v>100.3</v>
      </c>
      <c r="Y33" s="163">
        <v>102.7</v>
      </c>
      <c r="Z33" s="99">
        <f t="shared" si="13"/>
        <v>307.2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" customHeight="1" x14ac:dyDescent="0.3">
      <c r="A34" s="93">
        <v>25</v>
      </c>
      <c r="B34" s="111" t="s">
        <v>112</v>
      </c>
      <c r="C34" s="95" t="s">
        <v>92</v>
      </c>
      <c r="D34" s="161">
        <v>312.8</v>
      </c>
      <c r="E34" s="160"/>
      <c r="F34" s="67">
        <f t="shared" si="0"/>
        <v>312.8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63">
        <v>103.1</v>
      </c>
      <c r="X34" s="163">
        <v>103.7</v>
      </c>
      <c r="Y34" s="163">
        <v>106</v>
      </c>
      <c r="Z34" s="99">
        <f t="shared" si="13"/>
        <v>312.8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113</v>
      </c>
      <c r="C35" s="95" t="s">
        <v>92</v>
      </c>
      <c r="D35" s="161">
        <v>315.10000000000002</v>
      </c>
      <c r="E35" s="160"/>
      <c r="F35" s="67">
        <f t="shared" si="0"/>
        <v>315.10000000000002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63">
        <v>104.1</v>
      </c>
      <c r="X35" s="163">
        <v>105.1</v>
      </c>
      <c r="Y35" s="163">
        <v>105.9</v>
      </c>
      <c r="Z35" s="99">
        <f t="shared" si="13"/>
        <v>315.10000000000002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114</v>
      </c>
      <c r="C36" s="95" t="s">
        <v>92</v>
      </c>
      <c r="D36" s="161">
        <v>315.10000000000002</v>
      </c>
      <c r="E36" s="160"/>
      <c r="F36" s="67">
        <f t="shared" si="0"/>
        <v>315.10000000000002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315.10000000000002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63">
        <v>104.8</v>
      </c>
      <c r="X36" s="163">
        <v>105</v>
      </c>
      <c r="Y36" s="163">
        <v>105.3</v>
      </c>
      <c r="Z36" s="99">
        <f t="shared" si="13"/>
        <v>315.10000000000002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115</v>
      </c>
      <c r="C37" s="95" t="s">
        <v>92</v>
      </c>
      <c r="D37" s="161">
        <v>307.60000000000002</v>
      </c>
      <c r="E37" s="160"/>
      <c r="F37" s="67">
        <f t="shared" si="0"/>
        <v>307.60000000000002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307.60000000000002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63">
        <v>104.4</v>
      </c>
      <c r="X37" s="163">
        <v>102.4</v>
      </c>
      <c r="Y37" s="163">
        <v>100.8</v>
      </c>
      <c r="Z37" s="99">
        <f t="shared" si="13"/>
        <v>307.60000000000002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75</v>
      </c>
      <c r="C38" s="95" t="s">
        <v>92</v>
      </c>
      <c r="D38" s="161"/>
      <c r="E38" s="160" t="s">
        <v>121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63"/>
      <c r="X38" s="163"/>
      <c r="Y38" s="16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54</v>
      </c>
      <c r="C39" s="95" t="s">
        <v>92</v>
      </c>
      <c r="D39" s="161"/>
      <c r="E39" s="160" t="s">
        <v>121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63"/>
      <c r="X39" s="163"/>
      <c r="Y39" s="16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116</v>
      </c>
      <c r="C40" s="95" t="s">
        <v>93</v>
      </c>
      <c r="D40" s="161">
        <v>315.10000000000002</v>
      </c>
      <c r="E40" s="160"/>
      <c r="F40" s="67">
        <f t="shared" si="0"/>
        <v>315.10000000000002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315.10000000000002</v>
      </c>
      <c r="R40" s="67">
        <f t="shared" si="12"/>
        <v>1</v>
      </c>
      <c r="U40" s="118"/>
      <c r="W40" s="163">
        <v>103.9</v>
      </c>
      <c r="X40" s="163">
        <v>105.1</v>
      </c>
      <c r="Y40" s="163">
        <v>106.1</v>
      </c>
      <c r="Z40" s="99">
        <f t="shared" ref="Z40:Z44" si="17">W40+X40+Y40</f>
        <v>315.10000000000002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117</v>
      </c>
      <c r="C41" s="95" t="s">
        <v>93</v>
      </c>
      <c r="D41" s="161">
        <v>314</v>
      </c>
      <c r="E41" s="160"/>
      <c r="F41" s="67">
        <f t="shared" si="0"/>
        <v>314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314</v>
      </c>
      <c r="R41" s="67">
        <f t="shared" si="12"/>
        <v>1</v>
      </c>
      <c r="U41" s="118"/>
      <c r="W41" s="163">
        <v>104.6</v>
      </c>
      <c r="X41" s="163">
        <v>104.7</v>
      </c>
      <c r="Y41" s="163">
        <v>104.7</v>
      </c>
      <c r="Z41" s="99">
        <f t="shared" si="17"/>
        <v>314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118</v>
      </c>
      <c r="C42" s="95" t="s">
        <v>93</v>
      </c>
      <c r="D42" s="161">
        <v>306.3</v>
      </c>
      <c r="E42" s="160"/>
      <c r="F42" s="67">
        <f t="shared" si="0"/>
        <v>306.3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306.3</v>
      </c>
      <c r="R42" s="67">
        <f t="shared" si="12"/>
        <v>1</v>
      </c>
      <c r="U42" s="118"/>
      <c r="W42" s="163">
        <v>101.6</v>
      </c>
      <c r="X42" s="163">
        <v>102</v>
      </c>
      <c r="Y42" s="163">
        <v>102.7</v>
      </c>
      <c r="Z42" s="99">
        <f t="shared" si="17"/>
        <v>306.3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119</v>
      </c>
      <c r="C43" s="95" t="s">
        <v>93</v>
      </c>
      <c r="D43" s="161">
        <v>302.39999999999998</v>
      </c>
      <c r="E43" s="160" t="s">
        <v>132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163">
        <v>101.2</v>
      </c>
      <c r="X43" s="163">
        <v>100.3</v>
      </c>
      <c r="Y43" s="163">
        <v>100.9</v>
      </c>
      <c r="Z43" s="99">
        <f t="shared" si="17"/>
        <v>302.39999999999998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11" t="s">
        <v>120</v>
      </c>
      <c r="C44" s="95" t="s">
        <v>93</v>
      </c>
      <c r="D44" s="161">
        <v>312.89999999999998</v>
      </c>
      <c r="E44" s="160"/>
      <c r="F44" s="67">
        <f t="shared" si="0"/>
        <v>312.89999999999998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312.89999999999998</v>
      </c>
      <c r="R44" s="67">
        <f t="shared" si="12"/>
        <v>1</v>
      </c>
      <c r="U44" s="118"/>
      <c r="W44" s="163">
        <v>104.1</v>
      </c>
      <c r="X44" s="163">
        <v>103.2</v>
      </c>
      <c r="Y44" s="163">
        <v>105.6</v>
      </c>
      <c r="Z44" s="99">
        <f t="shared" si="17"/>
        <v>312.89999999999998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" customHeight="1" x14ac:dyDescent="0.3">
      <c r="A45" s="93">
        <v>36</v>
      </c>
      <c r="B45" s="111" t="s">
        <v>76</v>
      </c>
      <c r="C45" s="95" t="s">
        <v>93</v>
      </c>
      <c r="D45" s="161"/>
      <c r="E45" s="160" t="s">
        <v>121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63"/>
      <c r="X45" s="163"/>
      <c r="Y45" s="16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933.80000000000007</v>
      </c>
      <c r="H46" s="67">
        <f>SUM(H10:H45)</f>
        <v>4</v>
      </c>
      <c r="I46" s="67">
        <f>LARGE(I10:I45,1)+LARGE(I10:I45,2)+LARGE(I10:I45,3)</f>
        <v>936</v>
      </c>
      <c r="J46" s="67">
        <f>SUM(J10:J45)</f>
        <v>4</v>
      </c>
      <c r="K46" s="67">
        <f>LARGE(K10:K45,1)+LARGE(K10:K45,2)+LARGE(K10:K45,3)</f>
        <v>931.4</v>
      </c>
      <c r="L46" s="67">
        <f>SUM(L10:L45)</f>
        <v>4</v>
      </c>
      <c r="M46" s="67">
        <f>LARGE(M10:M45,1)+LARGE(M10:M45,2)+LARGE(M10:M45,3)</f>
        <v>942.40000000000009</v>
      </c>
      <c r="N46" s="67">
        <f>SUM(N10:N45)</f>
        <v>4</v>
      </c>
      <c r="O46" s="67">
        <f>LARGE(O10:O45,1)+LARGE(O10:O45,2)+LARGE(O10:O45,3)</f>
        <v>943</v>
      </c>
      <c r="P46" s="67">
        <f>SUM(P10:P45)</f>
        <v>4</v>
      </c>
      <c r="Q46" s="67">
        <f>LARGE(Q10:Q45,1)+LARGE(Q10:Q45,2)+LARGE(Q10:Q45,3)</f>
        <v>942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Übersicht!E4</f>
        <v>Eisten</v>
      </c>
      <c r="X1" s="184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931.30000000000007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Übersicht!E3</f>
        <v>08.09.</v>
      </c>
      <c r="X2" s="184"/>
    </row>
    <row r="3" spans="1:29" x14ac:dyDescent="0.3">
      <c r="A3" s="106">
        <v>2</v>
      </c>
      <c r="B3" s="64" t="str">
        <f>'Wettkampf 1'!B3</f>
        <v>Eisten I</v>
      </c>
      <c r="D3" s="73">
        <f>I46</f>
        <v>941.2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945.5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122</v>
      </c>
      <c r="X5" s="18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940.69999999999993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123</v>
      </c>
      <c r="X6" s="186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942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122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>
        <v>306.3</v>
      </c>
      <c r="E10" s="83"/>
      <c r="F10" s="68">
        <f>IF(E10="x","0",D10)</f>
        <v>306.3</v>
      </c>
      <c r="G10" s="69">
        <f>IF(C10=$B$2,F10,0)</f>
        <v>306.3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101.4</v>
      </c>
      <c r="V10" s="84">
        <v>104.6</v>
      </c>
      <c r="W10" s="84">
        <v>100.3</v>
      </c>
      <c r="X10" s="87">
        <f>U10+V10+W10</f>
        <v>306.3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>
        <v>308.60000000000002</v>
      </c>
      <c r="E11" s="83"/>
      <c r="F11" s="68">
        <f t="shared" ref="F11:F45" si="0">IF(E11="x","0",D11)</f>
        <v>308.60000000000002</v>
      </c>
      <c r="G11" s="69">
        <f t="shared" ref="G11:G45" si="1">IF(C11=$B$2,F11,0)</f>
        <v>308.60000000000002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101.6</v>
      </c>
      <c r="V11" s="85">
        <v>103.4</v>
      </c>
      <c r="W11" s="85">
        <v>103.6</v>
      </c>
      <c r="X11" s="88">
        <f t="shared" ref="X11:X39" si="13">U11+V11+W11</f>
        <v>308.60000000000002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>
        <v>302.2</v>
      </c>
      <c r="E12" s="83" t="s">
        <v>121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101.4</v>
      </c>
      <c r="V12" s="85">
        <v>100.4</v>
      </c>
      <c r="W12" s="85">
        <v>100.4</v>
      </c>
      <c r="X12" s="88">
        <f t="shared" si="13"/>
        <v>302.20000000000005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104.9</v>
      </c>
      <c r="V13" s="85">
        <v>105.1</v>
      </c>
      <c r="W13" s="85">
        <v>103</v>
      </c>
      <c r="X13" s="88">
        <f t="shared" si="13"/>
        <v>313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>
        <v>309.5</v>
      </c>
      <c r="E14" s="83"/>
      <c r="F14" s="68">
        <f t="shared" si="0"/>
        <v>309.5</v>
      </c>
      <c r="G14" s="69">
        <f t="shared" si="1"/>
        <v>309.5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104</v>
      </c>
      <c r="V14" s="85">
        <v>104.1</v>
      </c>
      <c r="W14" s="85">
        <v>101.4</v>
      </c>
      <c r="X14" s="88">
        <f t="shared" si="13"/>
        <v>309.5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>
        <v>313.39999999999998</v>
      </c>
      <c r="E16" s="83"/>
      <c r="F16" s="68">
        <f t="shared" si="0"/>
        <v>313.39999999999998</v>
      </c>
      <c r="G16" s="69">
        <f t="shared" si="1"/>
        <v>0</v>
      </c>
      <c r="H16" s="69">
        <f t="shared" si="2"/>
        <v>0</v>
      </c>
      <c r="I16" s="69">
        <f t="shared" si="3"/>
        <v>313.39999999999998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104.2</v>
      </c>
      <c r="V16" s="85">
        <v>104.7</v>
      </c>
      <c r="W16" s="85">
        <v>104.5</v>
      </c>
      <c r="X16" s="88">
        <f t="shared" si="13"/>
        <v>313.39999999999998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>
        <v>318.5</v>
      </c>
      <c r="E17" s="83"/>
      <c r="F17" s="68">
        <f t="shared" si="0"/>
        <v>318.5</v>
      </c>
      <c r="G17" s="69">
        <f t="shared" si="1"/>
        <v>0</v>
      </c>
      <c r="H17" s="69">
        <f t="shared" si="2"/>
        <v>0</v>
      </c>
      <c r="I17" s="69">
        <f t="shared" si="3"/>
        <v>318.5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107</v>
      </c>
      <c r="V17" s="85">
        <v>105.2</v>
      </c>
      <c r="W17" s="85">
        <v>106.3</v>
      </c>
      <c r="X17" s="88">
        <f t="shared" si="13"/>
        <v>318.5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>
        <v>305.5</v>
      </c>
      <c r="E18" s="83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103.1</v>
      </c>
      <c r="V18" s="85">
        <v>102.7</v>
      </c>
      <c r="W18" s="85">
        <v>99.7</v>
      </c>
      <c r="X18" s="88">
        <f t="shared" si="13"/>
        <v>305.5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>
        <v>309.3</v>
      </c>
      <c r="E19" s="83"/>
      <c r="F19" s="68">
        <f t="shared" si="0"/>
        <v>309.3</v>
      </c>
      <c r="G19" s="69">
        <f t="shared" si="1"/>
        <v>0</v>
      </c>
      <c r="H19" s="69">
        <f t="shared" si="2"/>
        <v>0</v>
      </c>
      <c r="I19" s="69">
        <f t="shared" si="3"/>
        <v>309.3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100.6</v>
      </c>
      <c r="V19" s="85">
        <v>104.9</v>
      </c>
      <c r="W19" s="85">
        <v>103.8</v>
      </c>
      <c r="X19" s="88">
        <f t="shared" si="13"/>
        <v>309.3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>
        <v>314.7</v>
      </c>
      <c r="E22" s="83"/>
      <c r="F22" s="68">
        <f t="shared" si="0"/>
        <v>314.7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106</v>
      </c>
      <c r="V22" s="85">
        <v>104.3</v>
      </c>
      <c r="W22" s="85">
        <v>104.4</v>
      </c>
      <c r="X22" s="88">
        <f t="shared" si="13"/>
        <v>314.70000000000005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>
        <v>309.7</v>
      </c>
      <c r="E23" s="83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102.5</v>
      </c>
      <c r="V23" s="85">
        <v>104.6</v>
      </c>
      <c r="W23" s="85">
        <v>102.6</v>
      </c>
      <c r="X23" s="88">
        <f t="shared" si="13"/>
        <v>309.7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>
        <v>305.60000000000002</v>
      </c>
      <c r="E24" s="83"/>
      <c r="F24" s="68">
        <f t="shared" si="0"/>
        <v>305.60000000000002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103.1</v>
      </c>
      <c r="V24" s="85">
        <v>99.7</v>
      </c>
      <c r="W24" s="85">
        <v>102.8</v>
      </c>
      <c r="X24" s="88">
        <f t="shared" si="13"/>
        <v>305.60000000000002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>
        <v>301.2</v>
      </c>
      <c r="E25" s="83"/>
      <c r="F25" s="68">
        <f t="shared" si="0"/>
        <v>301.2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100.6</v>
      </c>
      <c r="V25" s="85">
        <v>102.2</v>
      </c>
      <c r="W25" s="85">
        <v>98.4</v>
      </c>
      <c r="X25" s="88">
        <f t="shared" si="13"/>
        <v>301.20000000000005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313.5</v>
      </c>
      <c r="E28" s="83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105.2</v>
      </c>
      <c r="V28" s="85">
        <v>104</v>
      </c>
      <c r="W28" s="85">
        <v>104.3</v>
      </c>
      <c r="X28" s="88">
        <f t="shared" si="13"/>
        <v>313.5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305.8</v>
      </c>
      <c r="E29" s="83"/>
      <c r="F29" s="68">
        <f t="shared" si="0"/>
        <v>305.8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101.4</v>
      </c>
      <c r="V29" s="85">
        <v>102.9</v>
      </c>
      <c r="W29" s="85">
        <v>101.5</v>
      </c>
      <c r="X29" s="88">
        <f t="shared" si="13"/>
        <v>305.8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320.10000000000002</v>
      </c>
      <c r="E30" s="83"/>
      <c r="F30" s="68">
        <f t="shared" si="0"/>
        <v>320.10000000000002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320.10000000000002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106.6</v>
      </c>
      <c r="V30" s="85">
        <v>107</v>
      </c>
      <c r="W30" s="85">
        <v>106.5</v>
      </c>
      <c r="X30" s="88">
        <f t="shared" si="13"/>
        <v>320.10000000000002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>
        <v>311.89999999999998</v>
      </c>
      <c r="E32" s="83"/>
      <c r="F32" s="68">
        <f t="shared" si="0"/>
        <v>311.89999999999998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103.7</v>
      </c>
      <c r="V32" s="85">
        <v>104</v>
      </c>
      <c r="W32" s="85">
        <v>104.2</v>
      </c>
      <c r="X32" s="88">
        <f t="shared" si="13"/>
        <v>311.89999999999998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309.8</v>
      </c>
      <c r="E34" s="83"/>
      <c r="F34" s="68">
        <f t="shared" si="0"/>
        <v>309.8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101.5</v>
      </c>
      <c r="V34" s="85">
        <v>104.8</v>
      </c>
      <c r="W34" s="85">
        <v>103.5</v>
      </c>
      <c r="X34" s="88">
        <f t="shared" si="13"/>
        <v>309.8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316.3</v>
      </c>
      <c r="E35" s="83"/>
      <c r="F35" s="68">
        <f t="shared" si="0"/>
        <v>316.3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105</v>
      </c>
      <c r="V35" s="85">
        <v>106.2</v>
      </c>
      <c r="W35" s="85">
        <v>105.1</v>
      </c>
      <c r="X35" s="88">
        <f t="shared" si="13"/>
        <v>316.29999999999995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313.5</v>
      </c>
      <c r="E36" s="83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104.3</v>
      </c>
      <c r="V36" s="85">
        <v>103.5</v>
      </c>
      <c r="W36" s="85">
        <v>105.7</v>
      </c>
      <c r="X36" s="88">
        <f t="shared" si="13"/>
        <v>313.5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310.89999999999998</v>
      </c>
      <c r="E37" s="83"/>
      <c r="F37" s="68">
        <f t="shared" si="0"/>
        <v>310.89999999999998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102.7</v>
      </c>
      <c r="V37" s="85">
        <v>102</v>
      </c>
      <c r="W37" s="85">
        <v>106.2</v>
      </c>
      <c r="X37" s="88">
        <f t="shared" si="13"/>
        <v>310.89999999999998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>
        <v>318.39999999999998</v>
      </c>
      <c r="E40" s="83"/>
      <c r="F40" s="68">
        <f t="shared" si="0"/>
        <v>318.39999999999998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318.39999999999998</v>
      </c>
      <c r="R40" s="69">
        <f t="shared" si="12"/>
        <v>1</v>
      </c>
      <c r="S40" s="69"/>
      <c r="T40" s="69"/>
      <c r="U40" s="85">
        <v>105.6</v>
      </c>
      <c r="V40" s="85">
        <v>106.3</v>
      </c>
      <c r="W40" s="85">
        <v>106.5</v>
      </c>
      <c r="X40" s="88">
        <f t="shared" ref="X40:X44" si="17">U40+V40+W40</f>
        <v>318.39999999999998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>
        <v>311</v>
      </c>
      <c r="E41" s="83"/>
      <c r="F41" s="68">
        <f t="shared" si="0"/>
        <v>311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</v>
      </c>
      <c r="R41" s="69">
        <f t="shared" si="12"/>
        <v>1</v>
      </c>
      <c r="S41" s="69"/>
      <c r="T41" s="69"/>
      <c r="U41" s="85">
        <v>104.4</v>
      </c>
      <c r="V41" s="85">
        <v>103.9</v>
      </c>
      <c r="W41" s="85">
        <v>102.7</v>
      </c>
      <c r="X41" s="88">
        <f t="shared" si="17"/>
        <v>311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>
        <v>308.3</v>
      </c>
      <c r="E42" s="83"/>
      <c r="F42" s="68">
        <f t="shared" si="0"/>
        <v>308.3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</v>
      </c>
      <c r="R42" s="69">
        <f t="shared" si="12"/>
        <v>1</v>
      </c>
      <c r="S42" s="69"/>
      <c r="T42" s="69"/>
      <c r="U42" s="85">
        <v>103.6</v>
      </c>
      <c r="V42" s="85">
        <v>104.4</v>
      </c>
      <c r="W42" s="85">
        <v>100.3</v>
      </c>
      <c r="X42" s="88">
        <f t="shared" si="17"/>
        <v>308.3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>
        <v>299.60000000000002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101.6</v>
      </c>
      <c r="V43" s="85">
        <v>98.4</v>
      </c>
      <c r="W43" s="85">
        <v>99.6</v>
      </c>
      <c r="X43" s="88">
        <f t="shared" si="17"/>
        <v>299.60000000000002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>
        <v>312.60000000000002</v>
      </c>
      <c r="E44" s="83"/>
      <c r="F44" s="68">
        <f t="shared" si="0"/>
        <v>312.60000000000002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312.60000000000002</v>
      </c>
      <c r="R44" s="69">
        <f t="shared" si="12"/>
        <v>1</v>
      </c>
      <c r="S44" s="69"/>
      <c r="T44" s="69"/>
      <c r="U44" s="85">
        <v>104</v>
      </c>
      <c r="V44" s="85">
        <v>104.1</v>
      </c>
      <c r="W44" s="85">
        <v>104.5</v>
      </c>
      <c r="X44" s="88">
        <f t="shared" si="17"/>
        <v>312.60000000000002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931.30000000000007</v>
      </c>
      <c r="H46" s="69">
        <f>SUM(H10:H45)</f>
        <v>4</v>
      </c>
      <c r="I46" s="69">
        <f>LARGE(I10:I45,1)+LARGE(I10:I45,2)+LARGE(I10:I45,3)</f>
        <v>941.2</v>
      </c>
      <c r="J46" s="69">
        <f>SUM(J10:J45)</f>
        <v>4</v>
      </c>
      <c r="K46" s="69">
        <f>LARGE(K10:K45,1)+LARGE(K10:K45,2)+LARGE(K10:K45,3)</f>
        <v>930</v>
      </c>
      <c r="L46" s="69">
        <f>SUM(L10:L45)</f>
        <v>4</v>
      </c>
      <c r="M46" s="69">
        <f>LARGE(M10:M45,1)+LARGE(M10:M45,2)+LARGE(M10:M45,3)</f>
        <v>945.5</v>
      </c>
      <c r="N46" s="69">
        <f>SUM(N10:N45)</f>
        <v>4</v>
      </c>
      <c r="O46" s="69">
        <f>LARGE(O10:O45,1)+LARGE(O10:O45,2)+LARGE(O10:O45,3)</f>
        <v>940.69999999999993</v>
      </c>
      <c r="P46" s="69">
        <f>SUM(P10:P45)</f>
        <v>4</v>
      </c>
      <c r="Q46" s="69">
        <f>LARGE(Q10:Q45,1)+LARGE(Q10:Q45,2)+LARGE(Q10:Q45,3)</f>
        <v>942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12" sqref="T1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Übersicht!F4</f>
        <v>Lorup</v>
      </c>
      <c r="X1" s="184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935.7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Übersicht!F3</f>
        <v>22.09.</v>
      </c>
      <c r="X2" s="184"/>
    </row>
    <row r="3" spans="1:29" x14ac:dyDescent="0.3">
      <c r="A3" s="106">
        <v>2</v>
      </c>
      <c r="B3" s="64" t="str">
        <f>'Wettkampf 1'!B3</f>
        <v>Eisten I</v>
      </c>
      <c r="D3" s="73">
        <f>I46</f>
        <v>931.90000000000009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926.9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938.40000000000009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125</v>
      </c>
      <c r="X5" s="188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945.2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126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>
        <v>306.39999999999998</v>
      </c>
      <c r="E10" s="83"/>
      <c r="F10" s="68">
        <f>IF(E10="x","0",D10)</f>
        <v>306.39999999999998</v>
      </c>
      <c r="G10" s="69">
        <f>IF(C10=$B$2,F10,0)</f>
        <v>306.39999999999998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>
        <v>300.10000000000002</v>
      </c>
      <c r="E12" s="83" t="s">
        <v>121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>
        <v>314.60000000000002</v>
      </c>
      <c r="E13" s="83"/>
      <c r="F13" s="68">
        <f t="shared" si="0"/>
        <v>314.60000000000002</v>
      </c>
      <c r="G13" s="69">
        <f t="shared" si="1"/>
        <v>314.60000000000002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>
        <v>311.89999999999998</v>
      </c>
      <c r="E14" s="83"/>
      <c r="F14" s="68">
        <f t="shared" si="0"/>
        <v>311.89999999999998</v>
      </c>
      <c r="G14" s="69">
        <f t="shared" si="1"/>
        <v>311.89999999999998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>
        <v>312.3</v>
      </c>
      <c r="E16" s="83"/>
      <c r="F16" s="68">
        <f t="shared" si="0"/>
        <v>312.3</v>
      </c>
      <c r="G16" s="69">
        <f t="shared" si="1"/>
        <v>0</v>
      </c>
      <c r="H16" s="69">
        <f t="shared" si="2"/>
        <v>0</v>
      </c>
      <c r="I16" s="69">
        <f t="shared" si="3"/>
        <v>312.3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>
        <v>312.3</v>
      </c>
      <c r="E17" s="83"/>
      <c r="F17" s="68">
        <f t="shared" si="0"/>
        <v>312.3</v>
      </c>
      <c r="G17" s="69">
        <f t="shared" si="1"/>
        <v>0</v>
      </c>
      <c r="H17" s="69">
        <f t="shared" si="2"/>
        <v>0</v>
      </c>
      <c r="I17" s="69">
        <f t="shared" si="3"/>
        <v>312.3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>
        <v>306.39999999999998</v>
      </c>
      <c r="E18" s="83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>
        <v>307.3</v>
      </c>
      <c r="E19" s="83"/>
      <c r="F19" s="68">
        <f t="shared" si="0"/>
        <v>307.3</v>
      </c>
      <c r="G19" s="69">
        <f t="shared" si="1"/>
        <v>0</v>
      </c>
      <c r="H19" s="69">
        <f t="shared" si="2"/>
        <v>0</v>
      </c>
      <c r="I19" s="69">
        <f t="shared" si="3"/>
        <v>307.3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>
        <v>315.3</v>
      </c>
      <c r="E22" s="83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>
        <v>309.7</v>
      </c>
      <c r="E23" s="83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>
        <v>301.89999999999998</v>
      </c>
      <c r="E24" s="83"/>
      <c r="F24" s="68">
        <f t="shared" si="0"/>
        <v>301.89999999999998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309.8</v>
      </c>
      <c r="E28" s="83"/>
      <c r="F28" s="68">
        <f t="shared" si="0"/>
        <v>309.8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317.60000000000002</v>
      </c>
      <c r="E30" s="83"/>
      <c r="F30" s="68">
        <f t="shared" si="0"/>
        <v>317.60000000000002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>
        <v>311</v>
      </c>
      <c r="E32" s="83"/>
      <c r="F32" s="68">
        <f t="shared" si="0"/>
        <v>311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310</v>
      </c>
      <c r="E34" s="83"/>
      <c r="F34" s="68">
        <f t="shared" si="0"/>
        <v>310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316</v>
      </c>
      <c r="E35" s="83"/>
      <c r="F35" s="68">
        <f t="shared" si="0"/>
        <v>316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311.8</v>
      </c>
      <c r="E36" s="83"/>
      <c r="F36" s="68">
        <f t="shared" si="0"/>
        <v>311.8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307.8</v>
      </c>
      <c r="E37" s="83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>
        <v>318.3</v>
      </c>
      <c r="E40" s="83"/>
      <c r="F40" s="68">
        <f t="shared" si="0"/>
        <v>318.3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>
        <v>309.2</v>
      </c>
      <c r="E41" s="83"/>
      <c r="F41" s="68">
        <f t="shared" si="0"/>
        <v>309.2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>
        <v>308.5</v>
      </c>
      <c r="E42" s="83"/>
      <c r="F42" s="68">
        <f t="shared" si="0"/>
        <v>308.5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>
        <v>300.3</v>
      </c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>
        <v>317.7</v>
      </c>
      <c r="E44" s="83"/>
      <c r="F44" s="68">
        <f t="shared" si="0"/>
        <v>317.7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317.7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935.7</v>
      </c>
      <c r="H46" s="69">
        <f>SUM(H10:H45)</f>
        <v>4</v>
      </c>
      <c r="I46" s="69">
        <f>LARGE(I10:I45,1)+LARGE(I10:I45,2)+LARGE(I10:I45,3)</f>
        <v>931.90000000000009</v>
      </c>
      <c r="J46" s="69">
        <f>SUM(J10:J45)</f>
        <v>4</v>
      </c>
      <c r="K46" s="69">
        <f>LARGE(K10:K45,1)+LARGE(K10:K45,2)+LARGE(K10:K45,3)</f>
        <v>926.9</v>
      </c>
      <c r="L46" s="69">
        <f>SUM(L10:L45)</f>
        <v>4</v>
      </c>
      <c r="M46" s="69">
        <f>LARGE(M10:M45,1)+LARGE(M10:M45,2)+LARGE(M10:M45,3)</f>
        <v>938.40000000000009</v>
      </c>
      <c r="N46" s="69">
        <f>SUM(N10:N45)</f>
        <v>4</v>
      </c>
      <c r="O46" s="69">
        <f>LARGE(O10:O45,1)+LARGE(O10:O45,2)+LARGE(O10:O45,3)</f>
        <v>937.8</v>
      </c>
      <c r="P46" s="69">
        <f>SUM(P10:P45)</f>
        <v>4</v>
      </c>
      <c r="Q46" s="69">
        <f>LARGE(Q10:Q45,1)+LARGE(Q10:Q45,2)+LARGE(Q10:Q45,3)</f>
        <v>945.2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28" sqref="AC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Übersicht!G4</f>
        <v>Neubörger</v>
      </c>
      <c r="X1" s="184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930.8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Übersicht!G3</f>
        <v>06.10.</v>
      </c>
      <c r="X2" s="184"/>
    </row>
    <row r="3" spans="1:29" x14ac:dyDescent="0.3">
      <c r="A3" s="106">
        <v>2</v>
      </c>
      <c r="B3" s="64" t="str">
        <f>'Wettkampf 1'!B3</f>
        <v>Eisten I</v>
      </c>
      <c r="D3" s="73">
        <f>I46</f>
        <v>936.7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933.80000000000007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940.3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127</v>
      </c>
      <c r="X5" s="18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942.90000000000009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128</v>
      </c>
      <c r="X6" s="186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947.1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127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49">
        <v>305.5</v>
      </c>
      <c r="E10" s="150" t="s">
        <v>121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1">
        <v>102.5</v>
      </c>
      <c r="V10" s="151">
        <v>100.6</v>
      </c>
      <c r="W10" s="151">
        <v>102.4</v>
      </c>
      <c r="X10" s="87">
        <f>U10+V10+W10</f>
        <v>305.5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49">
        <v>308.5</v>
      </c>
      <c r="E11" s="150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2">
        <v>104.2</v>
      </c>
      <c r="V11" s="152">
        <v>102.5</v>
      </c>
      <c r="W11" s="152">
        <v>101.8</v>
      </c>
      <c r="X11" s="88">
        <f t="shared" ref="X11:X45" si="13">U11+V11+W11</f>
        <v>308.5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49">
        <v>306.60000000000002</v>
      </c>
      <c r="E12" s="150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2">
        <v>101.5</v>
      </c>
      <c r="V12" s="152">
        <v>103.2</v>
      </c>
      <c r="W12" s="152">
        <v>101.9</v>
      </c>
      <c r="X12" s="88">
        <f t="shared" si="13"/>
        <v>306.60000000000002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49">
        <v>313.89999999999998</v>
      </c>
      <c r="E13" s="150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2">
        <v>104.4</v>
      </c>
      <c r="V13" s="152">
        <v>105.3</v>
      </c>
      <c r="W13" s="152">
        <v>104.2</v>
      </c>
      <c r="X13" s="88">
        <f t="shared" si="13"/>
        <v>313.89999999999998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49">
        <v>308.39999999999998</v>
      </c>
      <c r="E14" s="150"/>
      <c r="F14" s="68">
        <f t="shared" si="0"/>
        <v>308.39999999999998</v>
      </c>
      <c r="G14" s="69">
        <f t="shared" si="1"/>
        <v>308.39999999999998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2">
        <v>103</v>
      </c>
      <c r="V14" s="152">
        <v>104.1</v>
      </c>
      <c r="W14" s="152">
        <v>101.3</v>
      </c>
      <c r="X14" s="88">
        <f t="shared" si="13"/>
        <v>308.39999999999998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49"/>
      <c r="E15" s="150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2"/>
      <c r="V15" s="152"/>
      <c r="W15" s="152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49">
        <v>309.2</v>
      </c>
      <c r="E16" s="150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2">
        <v>102.3</v>
      </c>
      <c r="V16" s="152">
        <v>104.6</v>
      </c>
      <c r="W16" s="152">
        <v>102.3</v>
      </c>
      <c r="X16" s="88">
        <f t="shared" si="13"/>
        <v>309.2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49">
        <v>314.7</v>
      </c>
      <c r="E17" s="150"/>
      <c r="F17" s="68">
        <f t="shared" si="0"/>
        <v>314.7</v>
      </c>
      <c r="G17" s="69">
        <f t="shared" si="1"/>
        <v>0</v>
      </c>
      <c r="H17" s="69">
        <f t="shared" si="2"/>
        <v>0</v>
      </c>
      <c r="I17" s="69">
        <f t="shared" si="3"/>
        <v>314.7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2">
        <v>103.5</v>
      </c>
      <c r="V17" s="152">
        <v>105.1</v>
      </c>
      <c r="W17" s="152">
        <v>106.1</v>
      </c>
      <c r="X17" s="88">
        <f t="shared" si="13"/>
        <v>314.7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49">
        <v>309.10000000000002</v>
      </c>
      <c r="E18" s="150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2">
        <v>100.4</v>
      </c>
      <c r="V18" s="152">
        <v>104.4</v>
      </c>
      <c r="W18" s="152">
        <v>104.3</v>
      </c>
      <c r="X18" s="88">
        <f t="shared" si="13"/>
        <v>309.10000000000002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49">
        <v>312.8</v>
      </c>
      <c r="E19" s="150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2">
        <v>104.5</v>
      </c>
      <c r="V19" s="152">
        <v>104.4</v>
      </c>
      <c r="W19" s="152">
        <v>103.9</v>
      </c>
      <c r="X19" s="88">
        <f t="shared" si="13"/>
        <v>312.8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49"/>
      <c r="E20" s="150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2"/>
      <c r="V20" s="152"/>
      <c r="W20" s="152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49"/>
      <c r="E21" s="150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2"/>
      <c r="V21" s="152"/>
      <c r="W21" s="152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49">
        <v>314</v>
      </c>
      <c r="E22" s="150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2">
        <v>103.6</v>
      </c>
      <c r="V22" s="152">
        <v>105.3</v>
      </c>
      <c r="W22" s="152">
        <v>105.1</v>
      </c>
      <c r="X22" s="88">
        <f t="shared" si="13"/>
        <v>314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49">
        <v>312.7</v>
      </c>
      <c r="E23" s="150"/>
      <c r="F23" s="68">
        <f t="shared" si="0"/>
        <v>312.7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2">
        <v>103.4</v>
      </c>
      <c r="V23" s="152">
        <v>104.4</v>
      </c>
      <c r="W23" s="152">
        <v>104.9</v>
      </c>
      <c r="X23" s="88">
        <f t="shared" si="13"/>
        <v>312.70000000000005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49">
        <v>307.10000000000002</v>
      </c>
      <c r="E24" s="150"/>
      <c r="F24" s="68">
        <f t="shared" si="0"/>
        <v>307.10000000000002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2">
        <v>103.8</v>
      </c>
      <c r="V24" s="152">
        <v>100.8</v>
      </c>
      <c r="W24" s="152">
        <v>102.5</v>
      </c>
      <c r="X24" s="88">
        <f t="shared" si="13"/>
        <v>307.10000000000002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49">
        <v>306.5</v>
      </c>
      <c r="E25" s="150"/>
      <c r="F25" s="68">
        <f t="shared" si="0"/>
        <v>306.5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2">
        <v>102.7</v>
      </c>
      <c r="V25" s="152">
        <v>101.9</v>
      </c>
      <c r="W25" s="152">
        <v>101.9</v>
      </c>
      <c r="X25" s="88">
        <f t="shared" si="13"/>
        <v>306.5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49"/>
      <c r="E26" s="150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2"/>
      <c r="V26" s="152"/>
      <c r="W26" s="152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49"/>
      <c r="E27" s="150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2"/>
      <c r="V27" s="152"/>
      <c r="W27" s="152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49">
        <v>313</v>
      </c>
      <c r="E28" s="150"/>
      <c r="F28" s="68">
        <f t="shared" si="0"/>
        <v>313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2">
        <v>105</v>
      </c>
      <c r="V28" s="152">
        <v>104.3</v>
      </c>
      <c r="W28" s="152">
        <v>103.7</v>
      </c>
      <c r="X28" s="88">
        <f t="shared" si="13"/>
        <v>313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49">
        <v>310.2</v>
      </c>
      <c r="E29" s="150"/>
      <c r="F29" s="68">
        <f t="shared" si="0"/>
        <v>310.2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2">
        <v>104.1</v>
      </c>
      <c r="V29" s="152">
        <v>103.4</v>
      </c>
      <c r="W29" s="152">
        <v>102.7</v>
      </c>
      <c r="X29" s="88">
        <f t="shared" si="13"/>
        <v>310.2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49">
        <v>316.3</v>
      </c>
      <c r="E30" s="150"/>
      <c r="F30" s="68">
        <f t="shared" si="0"/>
        <v>316.3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2">
        <v>105.8</v>
      </c>
      <c r="V30" s="152">
        <v>104.9</v>
      </c>
      <c r="W30" s="152">
        <v>105.6</v>
      </c>
      <c r="X30" s="88">
        <f t="shared" si="13"/>
        <v>316.29999999999995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49"/>
      <c r="E31" s="150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2"/>
      <c r="V31" s="152"/>
      <c r="W31" s="152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49">
        <v>311</v>
      </c>
      <c r="E32" s="150"/>
      <c r="F32" s="68">
        <f t="shared" si="0"/>
        <v>311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2">
        <v>102.5</v>
      </c>
      <c r="V32" s="152">
        <v>103.9</v>
      </c>
      <c r="W32" s="152">
        <v>104.6</v>
      </c>
      <c r="X32" s="88">
        <f t="shared" si="13"/>
        <v>311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49">
        <v>301.5</v>
      </c>
      <c r="E33" s="150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2">
        <v>102.8</v>
      </c>
      <c r="V33" s="152">
        <v>98.4</v>
      </c>
      <c r="W33" s="152">
        <v>100.3</v>
      </c>
      <c r="X33" s="88">
        <f t="shared" si="13"/>
        <v>301.5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49">
        <v>309.39999999999998</v>
      </c>
      <c r="E34" s="150"/>
      <c r="F34" s="68">
        <f t="shared" si="0"/>
        <v>309.39999999999998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2">
        <v>104.5</v>
      </c>
      <c r="V34" s="152">
        <v>101.9</v>
      </c>
      <c r="W34" s="152">
        <v>103</v>
      </c>
      <c r="X34" s="88">
        <f t="shared" si="13"/>
        <v>309.39999999999998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49">
        <v>313.2</v>
      </c>
      <c r="E35" s="150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2">
        <v>104</v>
      </c>
      <c r="V35" s="152">
        <v>105.1</v>
      </c>
      <c r="W35" s="152">
        <v>104.1</v>
      </c>
      <c r="X35" s="88">
        <f t="shared" si="13"/>
        <v>313.2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49">
        <v>314</v>
      </c>
      <c r="E36" s="150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2">
        <v>105.3</v>
      </c>
      <c r="V36" s="152">
        <v>103.5</v>
      </c>
      <c r="W36" s="152">
        <v>105.2</v>
      </c>
      <c r="X36" s="88">
        <f t="shared" si="13"/>
        <v>314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49">
        <v>315.7</v>
      </c>
      <c r="E37" s="150"/>
      <c r="F37" s="68">
        <f t="shared" si="0"/>
        <v>315.7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2">
        <v>104.5</v>
      </c>
      <c r="V37" s="152">
        <v>105</v>
      </c>
      <c r="W37" s="152">
        <v>106.2</v>
      </c>
      <c r="X37" s="88">
        <f t="shared" si="13"/>
        <v>315.7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49"/>
      <c r="E38" s="150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2"/>
      <c r="V38" s="152"/>
      <c r="W38" s="152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49"/>
      <c r="E39" s="150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2"/>
      <c r="V39" s="152"/>
      <c r="W39" s="152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49">
        <v>315.3</v>
      </c>
      <c r="E40" s="150"/>
      <c r="F40" s="68">
        <f t="shared" si="0"/>
        <v>315.3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315.3</v>
      </c>
      <c r="R40" s="69">
        <f t="shared" si="12"/>
        <v>1</v>
      </c>
      <c r="S40" s="69"/>
      <c r="T40" s="69"/>
      <c r="U40" s="152">
        <v>104.9</v>
      </c>
      <c r="V40" s="152">
        <v>106.3</v>
      </c>
      <c r="W40" s="152">
        <v>104.1</v>
      </c>
      <c r="X40" s="88">
        <f t="shared" si="13"/>
        <v>315.29999999999995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49">
        <v>310.89999999999998</v>
      </c>
      <c r="E41" s="150"/>
      <c r="F41" s="68">
        <f t="shared" si="0"/>
        <v>310.89999999999998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310.89999999999998</v>
      </c>
      <c r="R41" s="69">
        <f t="shared" si="12"/>
        <v>1</v>
      </c>
      <c r="S41" s="69"/>
      <c r="T41" s="69"/>
      <c r="U41" s="152">
        <v>102.6</v>
      </c>
      <c r="V41" s="152">
        <v>102.7</v>
      </c>
      <c r="W41" s="152">
        <v>105.6</v>
      </c>
      <c r="X41" s="88">
        <f t="shared" si="13"/>
        <v>310.89999999999998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49">
        <v>314.60000000000002</v>
      </c>
      <c r="E42" s="150"/>
      <c r="F42" s="68">
        <f t="shared" si="0"/>
        <v>314.60000000000002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314.60000000000002</v>
      </c>
      <c r="R42" s="69">
        <f t="shared" si="12"/>
        <v>1</v>
      </c>
      <c r="S42" s="69"/>
      <c r="T42" s="69"/>
      <c r="U42" s="152">
        <v>106.1</v>
      </c>
      <c r="V42" s="152">
        <v>104.6</v>
      </c>
      <c r="W42" s="152">
        <v>103.9</v>
      </c>
      <c r="X42" s="88">
        <f t="shared" si="13"/>
        <v>314.60000000000002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49">
        <v>306.8</v>
      </c>
      <c r="E43" s="150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2">
        <v>101.8</v>
      </c>
      <c r="V43" s="152">
        <v>101.8</v>
      </c>
      <c r="W43" s="152">
        <v>103.2</v>
      </c>
      <c r="X43" s="88">
        <f t="shared" si="13"/>
        <v>306.8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49">
        <v>317.2</v>
      </c>
      <c r="E44" s="150"/>
      <c r="F44" s="68">
        <f t="shared" si="0"/>
        <v>317.2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317.2</v>
      </c>
      <c r="R44" s="69">
        <f t="shared" si="12"/>
        <v>1</v>
      </c>
      <c r="S44" s="69"/>
      <c r="T44" s="69"/>
      <c r="U44" s="152">
        <v>107</v>
      </c>
      <c r="V44" s="152">
        <v>104.4</v>
      </c>
      <c r="W44" s="152">
        <v>105.8</v>
      </c>
      <c r="X44" s="88">
        <f t="shared" si="13"/>
        <v>317.2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49"/>
      <c r="E45" s="150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2"/>
      <c r="V45" s="152"/>
      <c r="W45" s="152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930.8</v>
      </c>
      <c r="H46" s="69">
        <f>SUM(H10:H45)</f>
        <v>4</v>
      </c>
      <c r="I46" s="69">
        <f>LARGE(I10:I45,1)+LARGE(I10:I45,2)+LARGE(I10:I45,3)</f>
        <v>936.7</v>
      </c>
      <c r="J46" s="69">
        <f>SUM(J10:J45)</f>
        <v>4</v>
      </c>
      <c r="K46" s="69">
        <f>LARGE(K10:K45,1)+LARGE(K10:K45,2)+LARGE(K10:K45,3)</f>
        <v>933.80000000000007</v>
      </c>
      <c r="L46" s="69">
        <f>SUM(L10:L45)</f>
        <v>4</v>
      </c>
      <c r="M46" s="69">
        <f>LARGE(M10:M45,1)+LARGE(M10:M45,2)+LARGE(M10:M45,3)</f>
        <v>940.3</v>
      </c>
      <c r="N46" s="69">
        <f>SUM(N10:N45)</f>
        <v>4</v>
      </c>
      <c r="O46" s="69">
        <f>LARGE(O10:O45,1)+LARGE(O10:O45,2)+LARGE(O10:O45,3)</f>
        <v>942.90000000000009</v>
      </c>
      <c r="P46" s="69">
        <f>SUM(P10:P45)</f>
        <v>4</v>
      </c>
      <c r="Q46" s="69">
        <f>LARGE(Q10:Q45,1)+LARGE(Q10:Q45,2)+LARGE(Q10:Q45,3)</f>
        <v>947.1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Sd7oED0R6at24WuvH0SEf5cK6IPS1y+lTOene2wRagqqs/RVzt3N4TGjSdSIHFoRfulCgm+cTMvKU8Il0k/n6g==" saltValue="XRM59gFXsh8NTHurVokV5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AC15" sqref="AC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Übersicht!H4</f>
        <v>Lorup</v>
      </c>
      <c r="X1" s="184"/>
    </row>
    <row r="2" spans="1:29" x14ac:dyDescent="0.3">
      <c r="A2" s="106">
        <v>1</v>
      </c>
      <c r="B2" s="64" t="str">
        <f>'Wettkampf 1'!B2</f>
        <v>Breddenberg III</v>
      </c>
      <c r="D2" s="73">
        <f>G46</f>
        <v>928.5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Übersicht!H3</f>
        <v>20.10.</v>
      </c>
      <c r="X2" s="184"/>
    </row>
    <row r="3" spans="1:29" x14ac:dyDescent="0.3">
      <c r="A3" s="106">
        <v>2</v>
      </c>
      <c r="B3" s="64" t="str">
        <f>'Wettkampf 1'!B3</f>
        <v>Eisten I</v>
      </c>
      <c r="D3" s="73">
        <f>I46</f>
        <v>939.59999999999991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931.00000000000011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943.7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129</v>
      </c>
      <c r="X5" s="183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943.59999999999991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941.90000000000009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129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53">
        <v>303.2</v>
      </c>
      <c r="E10" s="154"/>
      <c r="F10" s="68">
        <f>IF(E10="x","0",D10)</f>
        <v>303.2</v>
      </c>
      <c r="G10" s="69">
        <f>IF(C10=$B$2,F10,0)</f>
        <v>303.2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53">
        <v>309.2</v>
      </c>
      <c r="E11" s="154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53">
        <v>304.8</v>
      </c>
      <c r="E12" s="154" t="s">
        <v>121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53">
        <v>311.8</v>
      </c>
      <c r="E13" s="154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53">
        <v>307.5</v>
      </c>
      <c r="E14" s="154"/>
      <c r="F14" s="68">
        <f t="shared" si="0"/>
        <v>307.5</v>
      </c>
      <c r="G14" s="69">
        <f t="shared" si="1"/>
        <v>307.5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53"/>
      <c r="E15" s="154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53">
        <v>311.5</v>
      </c>
      <c r="E16" s="154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53">
        <v>308.89999999999998</v>
      </c>
      <c r="E17" s="154"/>
      <c r="F17" s="68">
        <f t="shared" si="0"/>
        <v>308.89999999999998</v>
      </c>
      <c r="G17" s="69">
        <f t="shared" si="1"/>
        <v>0</v>
      </c>
      <c r="H17" s="69">
        <f t="shared" si="2"/>
        <v>0</v>
      </c>
      <c r="I17" s="69">
        <f t="shared" si="3"/>
        <v>308.89999999999998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53">
        <v>310.3</v>
      </c>
      <c r="E18" s="154"/>
      <c r="F18" s="68">
        <f t="shared" si="0"/>
        <v>310.3</v>
      </c>
      <c r="G18" s="69">
        <f t="shared" si="1"/>
        <v>0</v>
      </c>
      <c r="H18" s="69">
        <f t="shared" si="2"/>
        <v>0</v>
      </c>
      <c r="I18" s="69">
        <f t="shared" si="3"/>
        <v>310.3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53">
        <v>317.8</v>
      </c>
      <c r="E19" s="154"/>
      <c r="F19" s="68">
        <f t="shared" si="0"/>
        <v>317.8</v>
      </c>
      <c r="G19" s="69">
        <f t="shared" si="1"/>
        <v>0</v>
      </c>
      <c r="H19" s="69">
        <f t="shared" si="2"/>
        <v>0</v>
      </c>
      <c r="I19" s="69">
        <f t="shared" si="3"/>
        <v>317.8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53"/>
      <c r="E20" s="154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53"/>
      <c r="E21" s="154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53">
        <v>316.60000000000002</v>
      </c>
      <c r="E22" s="154"/>
      <c r="F22" s="68">
        <f t="shared" si="0"/>
        <v>316.60000000000002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53">
        <v>310.3</v>
      </c>
      <c r="E23" s="154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53">
        <v>297.7</v>
      </c>
      <c r="E24" s="154"/>
      <c r="F24" s="68">
        <f t="shared" si="0"/>
        <v>297.7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53">
        <v>304.10000000000002</v>
      </c>
      <c r="E25" s="154"/>
      <c r="F25" s="68">
        <f t="shared" si="0"/>
        <v>304.10000000000002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53"/>
      <c r="E26" s="154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53"/>
      <c r="E27" s="154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53">
        <v>311</v>
      </c>
      <c r="E28" s="154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53">
        <v>313.3</v>
      </c>
      <c r="E29" s="154"/>
      <c r="F29" s="68">
        <f t="shared" si="0"/>
        <v>313.3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53">
        <v>319.2</v>
      </c>
      <c r="E30" s="154"/>
      <c r="F30" s="68">
        <f t="shared" si="0"/>
        <v>319.2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53"/>
      <c r="E31" s="154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53">
        <v>311.2</v>
      </c>
      <c r="E32" s="154"/>
      <c r="F32" s="68">
        <f t="shared" si="0"/>
        <v>311.2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53">
        <v>308.89999999999998</v>
      </c>
      <c r="E33" s="154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53">
        <v>312.8</v>
      </c>
      <c r="E34" s="154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53">
        <v>316.8</v>
      </c>
      <c r="E35" s="154"/>
      <c r="F35" s="68">
        <f t="shared" si="0"/>
        <v>316.8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53">
        <v>314</v>
      </c>
      <c r="E36" s="154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53">
        <v>307.8</v>
      </c>
      <c r="E37" s="154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53"/>
      <c r="E38" s="154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53"/>
      <c r="E39" s="154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53">
        <v>318.3</v>
      </c>
      <c r="E40" s="154"/>
      <c r="F40" s="68">
        <f t="shared" si="0"/>
        <v>318.3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53">
        <v>308.8</v>
      </c>
      <c r="E41" s="154"/>
      <c r="F41" s="68">
        <f t="shared" si="0"/>
        <v>308.8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53">
        <v>308</v>
      </c>
      <c r="E42" s="154"/>
      <c r="F42" s="68">
        <f t="shared" si="0"/>
        <v>308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53">
        <v>305.2</v>
      </c>
      <c r="E43" s="154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53">
        <v>314.8</v>
      </c>
      <c r="E44" s="154"/>
      <c r="F44" s="68">
        <f t="shared" si="0"/>
        <v>314.8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314.8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53"/>
      <c r="E45" s="154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928.5</v>
      </c>
      <c r="H46" s="69">
        <f>SUM(H10:H45)</f>
        <v>4</v>
      </c>
      <c r="I46" s="69">
        <f>LARGE(I10:I45,1)+LARGE(I10:I45,2)+LARGE(I10:I45,3)</f>
        <v>939.59999999999991</v>
      </c>
      <c r="J46" s="69">
        <f>SUM(J10:J45)</f>
        <v>4</v>
      </c>
      <c r="K46" s="69">
        <f>LARGE(K10:K45,1)+LARGE(K10:K45,2)+LARGE(K10:K45,3)</f>
        <v>931.00000000000011</v>
      </c>
      <c r="L46" s="69">
        <f>SUM(L10:L45)</f>
        <v>4</v>
      </c>
      <c r="M46" s="69">
        <f>LARGE(M10:M45,1)+LARGE(M10:M45,2)+LARGE(M10:M45,3)</f>
        <v>943.7</v>
      </c>
      <c r="N46" s="69">
        <f>SUM(N10:N45)</f>
        <v>4</v>
      </c>
      <c r="O46" s="69">
        <f>LARGE(O10:O45,1)+LARGE(O10:O45,2)+LARGE(O10:O45,3)</f>
        <v>943.59999999999991</v>
      </c>
      <c r="P46" s="69">
        <f>SUM(P10:P45)</f>
        <v>4</v>
      </c>
      <c r="Q46" s="69">
        <f>LARGE(Q10:Q45,1)+LARGE(Q10:Q45,2)+LARGE(Q10:Q45,3)</f>
        <v>941.90000000000009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hyaN/vGsQ18bdKB+gJ5X9/MxOuhQYIul2agAeHdlggm56++PgQEb7YtjWWZsqb7kav9j3tlPx1UqDxrCJ5E4Cw==" saltValue="/etI2bQ+rOolToiuw3o1n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C34" sqref="AC3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Übersicht!I4</f>
        <v>Sögel</v>
      </c>
      <c r="X1" s="184"/>
    </row>
    <row r="2" spans="1:27" x14ac:dyDescent="0.3">
      <c r="A2" s="106">
        <v>1</v>
      </c>
      <c r="B2" s="64" t="str">
        <f>'Wettkampf 1'!B2</f>
        <v>Breddenberg III</v>
      </c>
      <c r="D2" s="73">
        <f>G46</f>
        <v>933.69999999999993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Übersicht!I3</f>
        <v>24.11.</v>
      </c>
      <c r="X2" s="184"/>
    </row>
    <row r="3" spans="1:27" x14ac:dyDescent="0.3">
      <c r="A3" s="106">
        <v>2</v>
      </c>
      <c r="B3" s="64" t="str">
        <f>'Wettkampf 1'!B3</f>
        <v>Eisten I</v>
      </c>
      <c r="D3" s="73">
        <f>I46</f>
        <v>933.2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D4" s="73">
        <f>K46</f>
        <v>933.49999999999989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D5" s="73">
        <f>M46</f>
        <v>943.3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130</v>
      </c>
      <c r="X5" s="183"/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936.30000000000007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Sögel II</v>
      </c>
      <c r="D7" s="73">
        <f>Q46</f>
        <v>948.2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130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56">
        <v>309.39999999999998</v>
      </c>
      <c r="E10" s="155"/>
      <c r="F10" s="68">
        <f>IF(E10="x","0",D10)</f>
        <v>309.39999999999998</v>
      </c>
      <c r="G10" s="69">
        <f>IF(C10=$B$2,F10,0)</f>
        <v>309.39999999999998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7">
        <v>102.7</v>
      </c>
      <c r="V10" s="157">
        <v>103.5</v>
      </c>
      <c r="W10" s="157">
        <v>103.2</v>
      </c>
      <c r="X10" s="87">
        <f>U10+V10+W10</f>
        <v>309.39999999999998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56">
        <v>306.7</v>
      </c>
      <c r="E11" s="155"/>
      <c r="F11" s="68">
        <f t="shared" ref="F11:F45" si="0">IF(E11="x","0",D11)</f>
        <v>306.7</v>
      </c>
      <c r="G11" s="69">
        <f t="shared" ref="G11:G45" si="1">IF(C11=$B$2,F11,0)</f>
        <v>306.7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8">
        <v>100.7</v>
      </c>
      <c r="V11" s="158">
        <v>103.8</v>
      </c>
      <c r="W11" s="158">
        <v>102.2</v>
      </c>
      <c r="X11" s="88">
        <f t="shared" ref="X11:X45" si="13">U11+V11+W11</f>
        <v>306.7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56">
        <v>0</v>
      </c>
      <c r="E12" s="155" t="s">
        <v>121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8"/>
      <c r="V12" s="158"/>
      <c r="W12" s="158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56">
        <v>313</v>
      </c>
      <c r="E13" s="155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8">
        <v>104.9</v>
      </c>
      <c r="V13" s="158">
        <v>103.2</v>
      </c>
      <c r="W13" s="158">
        <v>104.9</v>
      </c>
      <c r="X13" s="88">
        <f t="shared" si="13"/>
        <v>313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56">
        <v>311.3</v>
      </c>
      <c r="E14" s="155"/>
      <c r="F14" s="68">
        <f t="shared" si="0"/>
        <v>311.3</v>
      </c>
      <c r="G14" s="69">
        <f t="shared" si="1"/>
        <v>311.3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8">
        <v>102.9</v>
      </c>
      <c r="V14" s="158">
        <v>104</v>
      </c>
      <c r="W14" s="158">
        <v>104.4</v>
      </c>
      <c r="X14" s="88">
        <f t="shared" si="13"/>
        <v>311.3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56">
        <v>0</v>
      </c>
      <c r="E15" s="155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8"/>
      <c r="V15" s="158"/>
      <c r="W15" s="158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56">
        <v>308.8</v>
      </c>
      <c r="E16" s="155"/>
      <c r="F16" s="68">
        <f t="shared" si="0"/>
        <v>308.8</v>
      </c>
      <c r="G16" s="69">
        <f t="shared" si="1"/>
        <v>0</v>
      </c>
      <c r="H16" s="69">
        <f t="shared" si="2"/>
        <v>0</v>
      </c>
      <c r="I16" s="69">
        <f t="shared" si="3"/>
        <v>308.8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8">
        <v>101.2</v>
      </c>
      <c r="V16" s="158">
        <v>102.7</v>
      </c>
      <c r="W16" s="158">
        <v>104.9</v>
      </c>
      <c r="X16" s="88">
        <f t="shared" si="13"/>
        <v>308.8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56">
        <v>309.7</v>
      </c>
      <c r="E17" s="155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8">
        <v>103.8</v>
      </c>
      <c r="V17" s="158">
        <v>104.7</v>
      </c>
      <c r="W17" s="158">
        <v>101.2</v>
      </c>
      <c r="X17" s="88">
        <f t="shared" si="13"/>
        <v>309.7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56">
        <v>311.3</v>
      </c>
      <c r="E18" s="155"/>
      <c r="F18" s="68">
        <f t="shared" si="0"/>
        <v>311.3</v>
      </c>
      <c r="G18" s="69">
        <f t="shared" si="1"/>
        <v>0</v>
      </c>
      <c r="H18" s="69">
        <f t="shared" si="2"/>
        <v>0</v>
      </c>
      <c r="I18" s="69">
        <f t="shared" si="3"/>
        <v>311.3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8">
        <v>104.1</v>
      </c>
      <c r="V18" s="158">
        <v>103.5</v>
      </c>
      <c r="W18" s="158">
        <v>103.7</v>
      </c>
      <c r="X18" s="88">
        <f t="shared" si="13"/>
        <v>311.3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56">
        <v>312.2</v>
      </c>
      <c r="E19" s="155"/>
      <c r="F19" s="68">
        <f t="shared" si="0"/>
        <v>312.2</v>
      </c>
      <c r="G19" s="69">
        <f t="shared" si="1"/>
        <v>0</v>
      </c>
      <c r="H19" s="69">
        <f t="shared" si="2"/>
        <v>0</v>
      </c>
      <c r="I19" s="69">
        <f t="shared" si="3"/>
        <v>312.2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8">
        <v>103.5</v>
      </c>
      <c r="V19" s="158">
        <v>104.9</v>
      </c>
      <c r="W19" s="158">
        <v>103.8</v>
      </c>
      <c r="X19" s="88">
        <f t="shared" si="13"/>
        <v>312.2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56">
        <v>0</v>
      </c>
      <c r="E20" s="155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8"/>
      <c r="V20" s="158"/>
      <c r="W20" s="158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56">
        <v>0</v>
      </c>
      <c r="E21" s="155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8"/>
      <c r="V21" s="158"/>
      <c r="W21" s="158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56">
        <v>313.39999999999998</v>
      </c>
      <c r="E22" s="155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8">
        <v>104.4</v>
      </c>
      <c r="V22" s="158">
        <v>104.6</v>
      </c>
      <c r="W22" s="158">
        <v>104.4</v>
      </c>
      <c r="X22" s="88">
        <f t="shared" si="13"/>
        <v>313.39999999999998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56">
        <v>310.7</v>
      </c>
      <c r="E23" s="155"/>
      <c r="F23" s="68">
        <f t="shared" si="0"/>
        <v>310.7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8">
        <v>103.3</v>
      </c>
      <c r="V23" s="158">
        <v>103.3</v>
      </c>
      <c r="W23" s="158">
        <v>104.1</v>
      </c>
      <c r="X23" s="88">
        <f t="shared" si="13"/>
        <v>310.7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56">
        <v>294.7</v>
      </c>
      <c r="E24" s="155"/>
      <c r="F24" s="68">
        <f t="shared" si="0"/>
        <v>294.7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294.7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8">
        <v>98.4</v>
      </c>
      <c r="V24" s="158">
        <v>99</v>
      </c>
      <c r="W24" s="158">
        <v>97.3</v>
      </c>
      <c r="X24" s="88">
        <f t="shared" si="13"/>
        <v>294.7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56">
        <v>309.39999999999998</v>
      </c>
      <c r="E25" s="155"/>
      <c r="F25" s="68">
        <f t="shared" si="0"/>
        <v>309.39999999999998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8">
        <v>102.3</v>
      </c>
      <c r="V25" s="158">
        <v>104.9</v>
      </c>
      <c r="W25" s="158">
        <v>102.2</v>
      </c>
      <c r="X25" s="88">
        <f t="shared" si="13"/>
        <v>309.39999999999998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56">
        <v>0</v>
      </c>
      <c r="E26" s="155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8"/>
      <c r="V26" s="158"/>
      <c r="W26" s="158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56">
        <v>0</v>
      </c>
      <c r="E27" s="155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8"/>
      <c r="V27" s="158"/>
      <c r="W27" s="158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56">
        <v>312.7</v>
      </c>
      <c r="E28" s="155"/>
      <c r="F28" s="68">
        <f t="shared" si="0"/>
        <v>312.7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8">
        <v>105</v>
      </c>
      <c r="V28" s="158">
        <v>105.2</v>
      </c>
      <c r="W28" s="158">
        <v>102.5</v>
      </c>
      <c r="X28" s="88">
        <f t="shared" si="13"/>
        <v>312.7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56">
        <v>313.7</v>
      </c>
      <c r="E29" s="155"/>
      <c r="F29" s="68">
        <f t="shared" si="0"/>
        <v>313.7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8">
        <v>104.1</v>
      </c>
      <c r="V29" s="158">
        <v>104.8</v>
      </c>
      <c r="W29" s="158">
        <v>104.8</v>
      </c>
      <c r="X29" s="88">
        <f t="shared" si="13"/>
        <v>313.7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56">
        <v>316.89999999999998</v>
      </c>
      <c r="E30" s="155"/>
      <c r="F30" s="68">
        <f t="shared" si="0"/>
        <v>316.89999999999998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8">
        <v>105.1</v>
      </c>
      <c r="V30" s="158">
        <v>105.8</v>
      </c>
      <c r="W30" s="158">
        <v>106</v>
      </c>
      <c r="X30" s="88">
        <f t="shared" si="13"/>
        <v>316.89999999999998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56">
        <v>0</v>
      </c>
      <c r="E31" s="155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8"/>
      <c r="V31" s="158"/>
      <c r="W31" s="158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56">
        <v>310.89999999999998</v>
      </c>
      <c r="E32" s="155"/>
      <c r="F32" s="68">
        <f t="shared" si="0"/>
        <v>310.89999999999998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>
        <v>103.6</v>
      </c>
      <c r="V32" s="159">
        <v>104.3</v>
      </c>
      <c r="W32" s="159">
        <v>103</v>
      </c>
      <c r="X32" s="88">
        <f t="shared" si="13"/>
        <v>310.89999999999998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56">
        <v>301.2</v>
      </c>
      <c r="E33" s="155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8">
        <v>100.2</v>
      </c>
      <c r="V33" s="158">
        <v>98.2</v>
      </c>
      <c r="W33" s="158">
        <v>102.8</v>
      </c>
      <c r="X33" s="88">
        <f t="shared" si="13"/>
        <v>301.2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56">
        <v>313.20000000000005</v>
      </c>
      <c r="E34" s="155"/>
      <c r="F34" s="68">
        <f t="shared" si="0"/>
        <v>313.20000000000005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313.20000000000005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8">
        <v>104.7</v>
      </c>
      <c r="V34" s="158">
        <v>103.9</v>
      </c>
      <c r="W34" s="158">
        <v>104.6</v>
      </c>
      <c r="X34" s="88">
        <f t="shared" si="13"/>
        <v>313.20000000000005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56">
        <v>311.10000000000002</v>
      </c>
      <c r="E35" s="155"/>
      <c r="F35" s="68">
        <f t="shared" si="0"/>
        <v>311.10000000000002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>
        <v>104.3</v>
      </c>
      <c r="V35" s="159">
        <v>103.3</v>
      </c>
      <c r="W35" s="159">
        <v>103.5</v>
      </c>
      <c r="X35" s="88">
        <f t="shared" si="13"/>
        <v>311.10000000000002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56">
        <v>312</v>
      </c>
      <c r="E36" s="155"/>
      <c r="F36" s="68">
        <f t="shared" si="0"/>
        <v>312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8">
        <v>104.7</v>
      </c>
      <c r="V36" s="158">
        <v>103</v>
      </c>
      <c r="W36" s="158">
        <v>104.3</v>
      </c>
      <c r="X36" s="88">
        <f t="shared" si="13"/>
        <v>312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56">
        <v>308.7</v>
      </c>
      <c r="E37" s="155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102</v>
      </c>
      <c r="V37" s="159">
        <v>104.5</v>
      </c>
      <c r="W37" s="159">
        <v>102.2</v>
      </c>
      <c r="X37" s="88">
        <f t="shared" si="13"/>
        <v>308.7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56">
        <v>0</v>
      </c>
      <c r="E38" s="155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8"/>
      <c r="V38" s="158"/>
      <c r="W38" s="158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56">
        <v>0</v>
      </c>
      <c r="E39" s="155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8"/>
      <c r="V39" s="158"/>
      <c r="W39" s="158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56">
        <v>316</v>
      </c>
      <c r="E40" s="155"/>
      <c r="F40" s="68">
        <f t="shared" si="0"/>
        <v>316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</v>
      </c>
      <c r="R40" s="69">
        <f t="shared" si="12"/>
        <v>1</v>
      </c>
      <c r="S40" s="69"/>
      <c r="T40" s="69"/>
      <c r="U40" s="158">
        <v>105.7</v>
      </c>
      <c r="V40" s="158">
        <v>105.6</v>
      </c>
      <c r="W40" s="158">
        <v>104.7</v>
      </c>
      <c r="X40" s="88">
        <f t="shared" si="13"/>
        <v>316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56">
        <v>316.39999999999998</v>
      </c>
      <c r="E41" s="155"/>
      <c r="F41" s="68">
        <f t="shared" si="0"/>
        <v>316.39999999999998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316.39999999999998</v>
      </c>
      <c r="R41" s="69">
        <f t="shared" si="12"/>
        <v>1</v>
      </c>
      <c r="S41" s="69"/>
      <c r="T41" s="69"/>
      <c r="U41" s="158">
        <v>105</v>
      </c>
      <c r="V41" s="158">
        <v>105.2</v>
      </c>
      <c r="W41" s="158">
        <v>106.2</v>
      </c>
      <c r="X41" s="88">
        <f t="shared" si="13"/>
        <v>316.39999999999998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56">
        <v>311</v>
      </c>
      <c r="E42" s="155"/>
      <c r="F42" s="68">
        <f t="shared" si="0"/>
        <v>311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</v>
      </c>
      <c r="R42" s="69">
        <f t="shared" si="12"/>
        <v>1</v>
      </c>
      <c r="S42" s="69"/>
      <c r="T42" s="69"/>
      <c r="U42" s="159">
        <v>103.3</v>
      </c>
      <c r="V42" s="159">
        <v>103.3</v>
      </c>
      <c r="W42" s="159">
        <v>104.4</v>
      </c>
      <c r="X42" s="88">
        <f t="shared" si="13"/>
        <v>311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56">
        <v>313.10000000000002</v>
      </c>
      <c r="E43" s="155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8">
        <v>104.6</v>
      </c>
      <c r="V43" s="158">
        <v>103.5</v>
      </c>
      <c r="W43" s="158">
        <v>105</v>
      </c>
      <c r="X43" s="88">
        <f t="shared" si="13"/>
        <v>313.10000000000002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56">
        <v>315.8</v>
      </c>
      <c r="E44" s="155"/>
      <c r="F44" s="68">
        <f t="shared" si="0"/>
        <v>315.8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315.8</v>
      </c>
      <c r="R44" s="69">
        <f t="shared" si="12"/>
        <v>1</v>
      </c>
      <c r="S44" s="69"/>
      <c r="T44" s="69"/>
      <c r="U44" s="158">
        <v>105.8</v>
      </c>
      <c r="V44" s="158">
        <v>104.5</v>
      </c>
      <c r="W44" s="158">
        <v>105.5</v>
      </c>
      <c r="X44" s="88">
        <f t="shared" si="13"/>
        <v>315.8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56">
        <v>0</v>
      </c>
      <c r="E45" s="155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8"/>
      <c r="V45" s="158"/>
      <c r="W45" s="158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933.69999999999993</v>
      </c>
      <c r="H46" s="69">
        <f>SUM(H10:H45)</f>
        <v>4</v>
      </c>
      <c r="I46" s="69">
        <f>LARGE(I10:I45,1)+LARGE(I10:I45,2)+LARGE(I10:I45,3)</f>
        <v>933.2</v>
      </c>
      <c r="J46" s="69">
        <f>SUM(J10:J45)</f>
        <v>4</v>
      </c>
      <c r="K46" s="69">
        <f>LARGE(K10:K45,1)+LARGE(K10:K45,2)+LARGE(K10:K45,3)</f>
        <v>933.49999999999989</v>
      </c>
      <c r="L46" s="69">
        <f>SUM(L10:L45)</f>
        <v>4</v>
      </c>
      <c r="M46" s="69">
        <f>LARGE(M10:M45,1)+LARGE(M10:M45,2)+LARGE(M10:M45,3)</f>
        <v>943.3</v>
      </c>
      <c r="N46" s="69">
        <f>SUM(N10:N45)</f>
        <v>4</v>
      </c>
      <c r="O46" s="69">
        <f>LARGE(O10:O45,1)+LARGE(O10:O45,2)+LARGE(O10:O45,3)</f>
        <v>936.30000000000007</v>
      </c>
      <c r="P46" s="69">
        <f>SUM(P10:P45)</f>
        <v>4</v>
      </c>
      <c r="Q46" s="69">
        <f>LARGE(Q10:Q45,1)+LARGE(Q10:Q45,2)+LARGE(Q10:Q45,3)</f>
        <v>948.2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kod58TCzkAXzsFz2HkBIQmvoeWEn0mr2xKNWt4sXg+3NXaYKtQ+uyDfE6pxGbjB2b7XzPAtW2iR+i/UQmXe5zQ==" saltValue="UQXsJq5eehFVUPHlYXkmq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Übersicht!L4</f>
        <v>Lorup</v>
      </c>
      <c r="X1" s="184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Übersicht!L3</f>
        <v>19.01.</v>
      </c>
      <c r="X2" s="184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D1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Übersicht!M4</f>
        <v>Breddenberg</v>
      </c>
      <c r="X1" s="184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928.2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Übersicht!M3</f>
        <v>02.02.</v>
      </c>
      <c r="X2" s="184"/>
    </row>
    <row r="3" spans="1:27" x14ac:dyDescent="0.3">
      <c r="A3" s="106">
        <v>2</v>
      </c>
      <c r="B3" s="64" t="str">
        <f>'Wettkampf 1'!B3</f>
        <v>Eisten I</v>
      </c>
      <c r="C3" s="72"/>
      <c r="D3" s="73">
        <f>I46</f>
        <v>935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923.4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940.90000000000009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139</v>
      </c>
      <c r="X5" s="183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943.3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945.9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140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Jansen, Werner</v>
      </c>
      <c r="C10" s="66" t="str">
        <f>'Wettkampf 1'!C10</f>
        <v>Breddenberg III</v>
      </c>
      <c r="D10" s="196">
        <v>301</v>
      </c>
      <c r="E10" s="197"/>
      <c r="F10" s="68">
        <f>IF(E10="x","0",D10)</f>
        <v>301</v>
      </c>
      <c r="G10" s="69">
        <f>IF(C10=$B$2,F10,0)</f>
        <v>301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8">
        <v>101.9</v>
      </c>
      <c r="V10" s="198">
        <v>97.3</v>
      </c>
      <c r="W10" s="198">
        <v>101.8</v>
      </c>
      <c r="X10" s="87">
        <f>U10+V10+W10</f>
        <v>301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Jansen, Norbert</v>
      </c>
      <c r="C11" s="66" t="str">
        <f>'Wettkampf 1'!C11</f>
        <v>Breddenberg III</v>
      </c>
      <c r="D11" s="196">
        <v>308.5</v>
      </c>
      <c r="E11" s="197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9">
        <v>103.3</v>
      </c>
      <c r="V11" s="199">
        <v>103</v>
      </c>
      <c r="W11" s="199">
        <v>102.2</v>
      </c>
      <c r="X11" s="88">
        <f t="shared" ref="X11:X45" si="13">U11+V11+W11</f>
        <v>308.5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Plüster, Alfons</v>
      </c>
      <c r="C12" s="66" t="str">
        <f>'Wettkampf 1'!C12</f>
        <v>Breddenberg III</v>
      </c>
      <c r="D12" s="196">
        <v>301.10000000000002</v>
      </c>
      <c r="E12" s="197" t="s">
        <v>121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9">
        <v>98.7</v>
      </c>
      <c r="V12" s="199">
        <v>101.4</v>
      </c>
      <c r="W12" s="199">
        <v>101</v>
      </c>
      <c r="X12" s="88">
        <f t="shared" si="13"/>
        <v>301.10000000000002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Plüster, Hans</v>
      </c>
      <c r="C13" s="66" t="str">
        <f>'Wettkampf 1'!C13</f>
        <v>Breddenberg III</v>
      </c>
      <c r="D13" s="196">
        <v>310.3</v>
      </c>
      <c r="E13" s="197"/>
      <c r="F13" s="68">
        <f t="shared" si="0"/>
        <v>310.3</v>
      </c>
      <c r="G13" s="69">
        <f t="shared" si="1"/>
        <v>310.3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9">
        <v>103.2</v>
      </c>
      <c r="V13" s="199">
        <v>103.7</v>
      </c>
      <c r="W13" s="199">
        <v>103.4</v>
      </c>
      <c r="X13" s="88">
        <f t="shared" si="13"/>
        <v>310.3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Wübben, Josef</v>
      </c>
      <c r="C14" s="66" t="str">
        <f>'Wettkampf 1'!C14</f>
        <v>Breddenberg III</v>
      </c>
      <c r="D14" s="196">
        <v>309.39999999999998</v>
      </c>
      <c r="E14" s="197"/>
      <c r="F14" s="68">
        <f t="shared" si="0"/>
        <v>309.39999999999998</v>
      </c>
      <c r="G14" s="69">
        <f t="shared" si="1"/>
        <v>309.39999999999998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9">
        <v>103.4</v>
      </c>
      <c r="V14" s="199">
        <v>101.6</v>
      </c>
      <c r="W14" s="199">
        <v>104.4</v>
      </c>
      <c r="X14" s="88">
        <f t="shared" si="13"/>
        <v>309.39999999999998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96"/>
      <c r="E15" s="197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9"/>
      <c r="V15" s="199"/>
      <c r="W15" s="19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Schröer, Helmut</v>
      </c>
      <c r="C16" s="66" t="str">
        <f>'Wettkampf 1'!C16</f>
        <v>Eisten I</v>
      </c>
      <c r="D16" s="196">
        <v>311.7</v>
      </c>
      <c r="E16" s="197"/>
      <c r="F16" s="68">
        <f t="shared" si="0"/>
        <v>311.7</v>
      </c>
      <c r="G16" s="69">
        <f t="shared" si="1"/>
        <v>0</v>
      </c>
      <c r="H16" s="69">
        <f t="shared" si="2"/>
        <v>0</v>
      </c>
      <c r="I16" s="69">
        <f t="shared" si="3"/>
        <v>311.7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9">
        <v>103.2</v>
      </c>
      <c r="V16" s="199">
        <v>103.8</v>
      </c>
      <c r="W16" s="199">
        <v>104.7</v>
      </c>
      <c r="X16" s="88">
        <f t="shared" si="13"/>
        <v>311.7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Baalmann, Günther</v>
      </c>
      <c r="C17" s="66" t="str">
        <f>'Wettkampf 1'!C17</f>
        <v>Eisten I</v>
      </c>
      <c r="D17" s="196">
        <v>307</v>
      </c>
      <c r="E17" s="197"/>
      <c r="F17" s="68">
        <f t="shared" si="0"/>
        <v>307</v>
      </c>
      <c r="G17" s="69">
        <f t="shared" si="1"/>
        <v>0</v>
      </c>
      <c r="H17" s="69">
        <f t="shared" si="2"/>
        <v>0</v>
      </c>
      <c r="I17" s="69">
        <f t="shared" si="3"/>
        <v>307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9">
        <v>103.5</v>
      </c>
      <c r="V17" s="199">
        <v>102.8</v>
      </c>
      <c r="W17" s="199">
        <v>100.7</v>
      </c>
      <c r="X17" s="88">
        <f t="shared" si="13"/>
        <v>307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Düttmann, Martin</v>
      </c>
      <c r="C18" s="66" t="str">
        <f>'Wettkampf 1'!C18</f>
        <v>Eisten I</v>
      </c>
      <c r="D18" s="196">
        <v>310.10000000000002</v>
      </c>
      <c r="E18" s="197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9">
        <v>103.1</v>
      </c>
      <c r="V18" s="199">
        <v>103.2</v>
      </c>
      <c r="W18" s="199">
        <v>103.8</v>
      </c>
      <c r="X18" s="88">
        <f t="shared" si="13"/>
        <v>310.10000000000002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Jansing, Rainer</v>
      </c>
      <c r="C19" s="66" t="str">
        <f>'Wettkampf 1'!C19</f>
        <v>Eisten I</v>
      </c>
      <c r="D19" s="196">
        <v>313.2</v>
      </c>
      <c r="E19" s="197"/>
      <c r="F19" s="68">
        <f t="shared" si="0"/>
        <v>313.2</v>
      </c>
      <c r="G19" s="69">
        <f t="shared" si="1"/>
        <v>0</v>
      </c>
      <c r="H19" s="69">
        <f t="shared" si="2"/>
        <v>0</v>
      </c>
      <c r="I19" s="69">
        <f t="shared" si="3"/>
        <v>313.2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9">
        <v>104.3</v>
      </c>
      <c r="V19" s="199">
        <v>103.9</v>
      </c>
      <c r="W19" s="199">
        <v>105</v>
      </c>
      <c r="X19" s="88">
        <f t="shared" si="13"/>
        <v>313.2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</v>
      </c>
      <c r="D20" s="196"/>
      <c r="E20" s="197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9"/>
      <c r="V20" s="199"/>
      <c r="W20" s="19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</v>
      </c>
      <c r="D21" s="196"/>
      <c r="E21" s="197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9"/>
      <c r="V21" s="199"/>
      <c r="W21" s="19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Wotte, Frank</v>
      </c>
      <c r="C22" s="66" t="str">
        <f>'Wettkampf 1'!C22</f>
        <v>Lorup III</v>
      </c>
      <c r="D22" s="196">
        <v>313.10000000000002</v>
      </c>
      <c r="E22" s="197"/>
      <c r="F22" s="68">
        <f t="shared" si="0"/>
        <v>313.10000000000002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9">
        <v>106</v>
      </c>
      <c r="V22" s="199">
        <v>104.4</v>
      </c>
      <c r="W22" s="199">
        <v>102.7</v>
      </c>
      <c r="X22" s="88">
        <f t="shared" si="13"/>
        <v>313.10000000000002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Will, Jürgen</v>
      </c>
      <c r="C23" s="66" t="str">
        <f>'Wettkampf 1'!C23</f>
        <v>Lorup III</v>
      </c>
      <c r="D23" s="196">
        <v>307.7</v>
      </c>
      <c r="E23" s="197"/>
      <c r="F23" s="68">
        <f t="shared" si="0"/>
        <v>307.7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9">
        <v>100</v>
      </c>
      <c r="V23" s="199">
        <v>103.9</v>
      </c>
      <c r="W23" s="199">
        <v>103.8</v>
      </c>
      <c r="X23" s="88">
        <f t="shared" si="13"/>
        <v>307.7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Oldiges, Anton</v>
      </c>
      <c r="C24" s="66" t="str">
        <f>'Wettkampf 1'!C24</f>
        <v>Lorup III</v>
      </c>
      <c r="D24" s="196">
        <v>302.60000000000002</v>
      </c>
      <c r="E24" s="197"/>
      <c r="F24" s="68">
        <f t="shared" si="0"/>
        <v>302.60000000000002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9">
        <v>101.4</v>
      </c>
      <c r="V24" s="199">
        <v>100.6</v>
      </c>
      <c r="W24" s="199">
        <v>100.6</v>
      </c>
      <c r="X24" s="88">
        <f t="shared" si="13"/>
        <v>302.60000000000002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Albers, Klaus-Dieter</v>
      </c>
      <c r="C25" s="66" t="str">
        <f>'Wettkampf 1'!C25</f>
        <v>Lorup III</v>
      </c>
      <c r="D25" s="196">
        <v>289.8</v>
      </c>
      <c r="E25" s="197"/>
      <c r="F25" s="68">
        <f t="shared" si="0"/>
        <v>289.8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289.8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9">
        <v>88.2</v>
      </c>
      <c r="V25" s="199">
        <v>101.1</v>
      </c>
      <c r="W25" s="199">
        <v>100.5</v>
      </c>
      <c r="X25" s="88">
        <f t="shared" si="13"/>
        <v>289.8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III</v>
      </c>
      <c r="D26" s="196"/>
      <c r="E26" s="197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9"/>
      <c r="V26" s="199"/>
      <c r="W26" s="199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96"/>
      <c r="E27" s="197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9"/>
      <c r="V27" s="199"/>
      <c r="W27" s="19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96">
        <v>311.7</v>
      </c>
      <c r="E28" s="197"/>
      <c r="F28" s="68">
        <f t="shared" si="0"/>
        <v>311.7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9">
        <v>103.4</v>
      </c>
      <c r="V28" s="199">
        <v>105.1</v>
      </c>
      <c r="W28" s="199">
        <v>103.2</v>
      </c>
      <c r="X28" s="88">
        <f t="shared" si="13"/>
        <v>311.7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96">
        <v>311</v>
      </c>
      <c r="E29" s="197"/>
      <c r="F29" s="68">
        <f t="shared" si="0"/>
        <v>311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9">
        <v>104.5</v>
      </c>
      <c r="V29" s="199">
        <v>102.2</v>
      </c>
      <c r="W29" s="199">
        <v>104.3</v>
      </c>
      <c r="X29" s="88">
        <f t="shared" si="13"/>
        <v>311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96">
        <v>316</v>
      </c>
      <c r="E30" s="197"/>
      <c r="F30" s="68">
        <f t="shared" si="0"/>
        <v>316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9"/>
      <c r="V30" s="199"/>
      <c r="W30" s="199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96"/>
      <c r="E31" s="197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9"/>
      <c r="V31" s="199"/>
      <c r="W31" s="19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Klaßen, Martin</v>
      </c>
      <c r="C32" s="66" t="str">
        <f>'Wettkampf 1'!C32</f>
        <v>Neubörger I</v>
      </c>
      <c r="D32" s="196">
        <v>313.2</v>
      </c>
      <c r="E32" s="197"/>
      <c r="F32" s="68">
        <f t="shared" si="0"/>
        <v>313.2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9">
        <v>101.6</v>
      </c>
      <c r="V32" s="199">
        <v>105.7</v>
      </c>
      <c r="W32" s="199">
        <v>105.9</v>
      </c>
      <c r="X32" s="88">
        <f t="shared" si="13"/>
        <v>313.20000000000005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96">
        <v>306</v>
      </c>
      <c r="E33" s="197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9"/>
      <c r="V33" s="199"/>
      <c r="W33" s="199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96">
        <v>312.8</v>
      </c>
      <c r="E34" s="197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9">
        <v>104.9</v>
      </c>
      <c r="V34" s="199">
        <v>103.5</v>
      </c>
      <c r="W34" s="199">
        <v>104.4</v>
      </c>
      <c r="X34" s="88">
        <f t="shared" si="13"/>
        <v>312.8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96">
        <v>315.39999999999998</v>
      </c>
      <c r="E35" s="197"/>
      <c r="F35" s="68">
        <f t="shared" si="0"/>
        <v>315.39999999999998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9">
        <v>104.1</v>
      </c>
      <c r="V35" s="199">
        <v>105.9</v>
      </c>
      <c r="W35" s="199">
        <v>105.4</v>
      </c>
      <c r="X35" s="88">
        <f t="shared" si="13"/>
        <v>315.39999999999998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96">
        <v>315</v>
      </c>
      <c r="E36" s="197"/>
      <c r="F36" s="68">
        <f t="shared" si="0"/>
        <v>315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9"/>
      <c r="V36" s="199"/>
      <c r="W36" s="199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96">
        <v>312.89999999999998</v>
      </c>
      <c r="E37" s="197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9">
        <v>104</v>
      </c>
      <c r="V37" s="199">
        <v>103.5</v>
      </c>
      <c r="W37" s="199">
        <v>105.4</v>
      </c>
      <c r="X37" s="88">
        <f t="shared" si="13"/>
        <v>312.89999999999998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96"/>
      <c r="E38" s="197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99"/>
      <c r="V38" s="199"/>
      <c r="W38" s="19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96"/>
      <c r="E39" s="197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9"/>
      <c r="V39" s="199"/>
      <c r="W39" s="19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Robbers, Heinz</v>
      </c>
      <c r="C40" s="66" t="str">
        <f>'Wettkampf 1'!C40</f>
        <v>Sögel II</v>
      </c>
      <c r="D40" s="196">
        <v>318.3</v>
      </c>
      <c r="E40" s="197"/>
      <c r="F40" s="68">
        <f t="shared" si="0"/>
        <v>318.3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318.3</v>
      </c>
      <c r="R40" s="69">
        <f t="shared" si="12"/>
        <v>1</v>
      </c>
      <c r="S40" s="69"/>
      <c r="T40" s="69"/>
      <c r="U40" s="199">
        <v>105.6</v>
      </c>
      <c r="V40" s="199">
        <v>105.9</v>
      </c>
      <c r="W40" s="199">
        <v>106.8</v>
      </c>
      <c r="X40" s="88">
        <f t="shared" si="13"/>
        <v>318.3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Trempeck, Marco</v>
      </c>
      <c r="C41" s="66" t="str">
        <f>'Wettkampf 1'!C41</f>
        <v>Sögel II</v>
      </c>
      <c r="D41" s="196">
        <v>311.60000000000002</v>
      </c>
      <c r="E41" s="197"/>
      <c r="F41" s="68">
        <f t="shared" si="0"/>
        <v>311.60000000000002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311.60000000000002</v>
      </c>
      <c r="R41" s="69">
        <f t="shared" si="12"/>
        <v>1</v>
      </c>
      <c r="S41" s="69"/>
      <c r="T41" s="69"/>
      <c r="U41" s="199">
        <v>104.2</v>
      </c>
      <c r="V41" s="199">
        <v>102.7</v>
      </c>
      <c r="W41" s="199">
        <v>104.7</v>
      </c>
      <c r="X41" s="88">
        <f t="shared" si="13"/>
        <v>311.60000000000002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Grünloh, Michael</v>
      </c>
      <c r="C42" s="66" t="str">
        <f>'Wettkampf 1'!C42</f>
        <v>Sögel II</v>
      </c>
      <c r="D42" s="196">
        <v>307.3</v>
      </c>
      <c r="E42" s="197" t="s">
        <v>121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99">
        <v>104</v>
      </c>
      <c r="V42" s="199">
        <v>101.3</v>
      </c>
      <c r="W42" s="199">
        <v>102</v>
      </c>
      <c r="X42" s="88">
        <f t="shared" si="13"/>
        <v>307.3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Husmann, Michael</v>
      </c>
      <c r="C43" s="66" t="str">
        <f>'Wettkampf 1'!C43</f>
        <v>Sögel II</v>
      </c>
      <c r="D43" s="196">
        <v>300.5</v>
      </c>
      <c r="E43" s="197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99">
        <v>98.3</v>
      </c>
      <c r="V43" s="199">
        <v>100</v>
      </c>
      <c r="W43" s="199">
        <v>102.2</v>
      </c>
      <c r="X43" s="88">
        <f t="shared" si="13"/>
        <v>300.5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Robbers, Bernd</v>
      </c>
      <c r="C44" s="66" t="str">
        <f>'Wettkampf 1'!C44</f>
        <v>Sögel II</v>
      </c>
      <c r="D44" s="196">
        <v>316</v>
      </c>
      <c r="E44" s="197"/>
      <c r="F44" s="68">
        <f t="shared" si="0"/>
        <v>316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316</v>
      </c>
      <c r="R44" s="69">
        <f t="shared" si="12"/>
        <v>1</v>
      </c>
      <c r="S44" s="69"/>
      <c r="T44" s="69"/>
      <c r="U44" s="199">
        <v>105.3</v>
      </c>
      <c r="V44" s="199">
        <v>105.9</v>
      </c>
      <c r="W44" s="199">
        <v>104.8</v>
      </c>
      <c r="X44" s="88">
        <f t="shared" si="13"/>
        <v>316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196"/>
      <c r="E45" s="197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9"/>
      <c r="V45" s="199"/>
      <c r="W45" s="19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928.2</v>
      </c>
      <c r="H46" s="69">
        <f>SUM(H10:H45)</f>
        <v>4</v>
      </c>
      <c r="I46" s="69">
        <f>LARGE(I10:I45,1)+LARGE(I10:I45,2)+LARGE(I10:I45,3)</f>
        <v>935</v>
      </c>
      <c r="J46" s="69">
        <f>SUM(J10:J45)</f>
        <v>4</v>
      </c>
      <c r="K46" s="69">
        <f>LARGE(K10:K45,1)+LARGE(K10:K45,2)+LARGE(K10:K45,3)</f>
        <v>923.4</v>
      </c>
      <c r="L46" s="69">
        <f>SUM(L10:L45)</f>
        <v>4</v>
      </c>
      <c r="M46" s="69">
        <f>LARGE(M10:M45,1)+LARGE(M10:M45,2)+LARGE(M10:M45,3)</f>
        <v>940.90000000000009</v>
      </c>
      <c r="N46" s="69">
        <f>SUM(N10:N45)</f>
        <v>4</v>
      </c>
      <c r="O46" s="69">
        <f>LARGE(O10:O45,1)+LARGE(O10:O45,2)+LARGE(O10:O45,3)</f>
        <v>943.3</v>
      </c>
      <c r="P46" s="69">
        <f>SUM(P10:P45)</f>
        <v>4</v>
      </c>
      <c r="Q46" s="69">
        <f>LARGE(Q10:Q45,1)+LARGE(Q10:Q45,2)+LARGE(Q10:Q45,3)</f>
        <v>945.9</v>
      </c>
      <c r="R46" s="69">
        <f>SUM(R10:S45)</f>
        <v>3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2025-01-26T18:42:15Z</cp:lastPrinted>
  <dcterms:created xsi:type="dcterms:W3CDTF">2010-11-23T11:44:38Z</dcterms:created>
  <dcterms:modified xsi:type="dcterms:W3CDTF">2025-01-26T18:42:26Z</dcterms:modified>
</cp:coreProperties>
</file>