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Default Extension="wdp" ContentType="image/vnd.ms-photo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DieseArbeitsmappe" defaultThemeVersion="124226"/>
  <bookViews>
    <workbookView xWindow="0" yWindow="0" windowWidth="20730" windowHeight="9060" tabRatio="918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2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B19" i="18" l="1"/>
  <c r="B18"/>
  <c r="B7"/>
  <c r="B29"/>
  <c r="B28"/>
  <c r="B32"/>
  <c r="B15"/>
  <c r="B30"/>
  <c r="B12"/>
  <c r="B21"/>
  <c r="B4"/>
  <c r="B23"/>
  <c r="B35"/>
  <c r="B13"/>
  <c r="B27"/>
  <c r="B25"/>
  <c r="B31"/>
  <c r="B9"/>
  <c r="B24"/>
  <c r="B10"/>
  <c r="B6"/>
  <c r="B26"/>
  <c r="B34"/>
  <c r="B37"/>
  <c r="B22"/>
  <c r="B33"/>
  <c r="B36"/>
  <c r="B5"/>
  <c r="B3"/>
  <c r="B17"/>
  <c r="B16"/>
  <c r="B11"/>
  <c r="B14"/>
  <c r="B2"/>
  <c r="B8"/>
  <c r="B20"/>
  <c r="Q4" i="1"/>
  <c r="P4"/>
  <c r="O4"/>
  <c r="N4"/>
  <c r="M4"/>
  <c r="L4"/>
  <c r="C33" i="18" l="1"/>
  <c r="B11" i="16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B11" i="15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11" i="14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11" i="13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11" i="12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11" i="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B11" i="10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B11" i="9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B11" i="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11" i="7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AB45" i="21"/>
  <c r="AA45"/>
  <c r="F45"/>
  <c r="Q45"/>
  <c r="AB44"/>
  <c r="AC44" s="1"/>
  <c r="AA44"/>
  <c r="F44"/>
  <c r="M44" s="1"/>
  <c r="AB43"/>
  <c r="AA43"/>
  <c r="K43"/>
  <c r="F43"/>
  <c r="AB42"/>
  <c r="AC42" s="1"/>
  <c r="AA42"/>
  <c r="L42"/>
  <c r="F42"/>
  <c r="AB41"/>
  <c r="AA41"/>
  <c r="F41"/>
  <c r="AC40"/>
  <c r="AB40"/>
  <c r="AA40"/>
  <c r="J40"/>
  <c r="I40"/>
  <c r="F40"/>
  <c r="AB39"/>
  <c r="AA39"/>
  <c r="AC39" s="1"/>
  <c r="L39"/>
  <c r="F39"/>
  <c r="AB38"/>
  <c r="AA38"/>
  <c r="J38"/>
  <c r="F38"/>
  <c r="AB37"/>
  <c r="AA37"/>
  <c r="AC37" s="1"/>
  <c r="N37"/>
  <c r="L37"/>
  <c r="F37"/>
  <c r="AC36"/>
  <c r="AB36"/>
  <c r="AA36"/>
  <c r="L36"/>
  <c r="F36"/>
  <c r="M36" s="1"/>
  <c r="AB35"/>
  <c r="AA35"/>
  <c r="N35"/>
  <c r="F35"/>
  <c r="Q35" s="1"/>
  <c r="AB34"/>
  <c r="AA34"/>
  <c r="R34"/>
  <c r="H34"/>
  <c r="F34"/>
  <c r="I34" s="1"/>
  <c r="AB33"/>
  <c r="AA33"/>
  <c r="F33"/>
  <c r="K33" s="1"/>
  <c r="AB32"/>
  <c r="AC32" s="1"/>
  <c r="AA32"/>
  <c r="F32"/>
  <c r="AB31"/>
  <c r="AA31"/>
  <c r="R31"/>
  <c r="F31"/>
  <c r="G31" s="1"/>
  <c r="AC30"/>
  <c r="AB30"/>
  <c r="AA30"/>
  <c r="F30"/>
  <c r="AB29"/>
  <c r="AA29"/>
  <c r="R29"/>
  <c r="H29"/>
  <c r="G29"/>
  <c r="F29"/>
  <c r="AB28"/>
  <c r="AA28"/>
  <c r="AC28" s="1"/>
  <c r="H28"/>
  <c r="F28"/>
  <c r="Q28" s="1"/>
  <c r="AB27"/>
  <c r="AA27"/>
  <c r="J27"/>
  <c r="H27"/>
  <c r="F27"/>
  <c r="AB26"/>
  <c r="AC26" s="1"/>
  <c r="AA26"/>
  <c r="N26"/>
  <c r="M26"/>
  <c r="F26"/>
  <c r="AB25"/>
  <c r="AA25"/>
  <c r="J25"/>
  <c r="F25"/>
  <c r="AB24"/>
  <c r="AA24"/>
  <c r="J24"/>
  <c r="I24"/>
  <c r="F24"/>
  <c r="AB23"/>
  <c r="AA23"/>
  <c r="AC23" s="1"/>
  <c r="L23"/>
  <c r="F23"/>
  <c r="AB22"/>
  <c r="AA22"/>
  <c r="K22"/>
  <c r="F22"/>
  <c r="AB21"/>
  <c r="AC21" s="1"/>
  <c r="AA21"/>
  <c r="F21"/>
  <c r="AB20"/>
  <c r="AA20"/>
  <c r="AC20" s="1"/>
  <c r="H20"/>
  <c r="F20"/>
  <c r="AB19"/>
  <c r="AC19" s="1"/>
  <c r="AA19"/>
  <c r="R19"/>
  <c r="J19"/>
  <c r="F19"/>
  <c r="N19"/>
  <c r="AB18"/>
  <c r="AA18"/>
  <c r="AC18" s="1"/>
  <c r="H18"/>
  <c r="G18"/>
  <c r="F18"/>
  <c r="AB17"/>
  <c r="AC17" s="1"/>
  <c r="AA17"/>
  <c r="J17"/>
  <c r="I17"/>
  <c r="F17"/>
  <c r="Q17" s="1"/>
  <c r="AB16"/>
  <c r="AA16"/>
  <c r="L16"/>
  <c r="G16"/>
  <c r="F16"/>
  <c r="AB15"/>
  <c r="AC15" s="1"/>
  <c r="AA15"/>
  <c r="N15"/>
  <c r="F15"/>
  <c r="I15" s="1"/>
  <c r="AB14"/>
  <c r="AA14"/>
  <c r="L14"/>
  <c r="H14"/>
  <c r="F14"/>
  <c r="G14" s="1"/>
  <c r="AC13"/>
  <c r="AB13"/>
  <c r="AA13"/>
  <c r="Q13"/>
  <c r="M13"/>
  <c r="K13"/>
  <c r="F13"/>
  <c r="G13" s="1"/>
  <c r="AB12"/>
  <c r="AA12"/>
  <c r="J12"/>
  <c r="F12"/>
  <c r="G12" s="1"/>
  <c r="AB11"/>
  <c r="AA11"/>
  <c r="L11"/>
  <c r="H11"/>
  <c r="F11"/>
  <c r="O11"/>
  <c r="AB10"/>
  <c r="AA10"/>
  <c r="AC10" s="1"/>
  <c r="R10"/>
  <c r="N10"/>
  <c r="J10"/>
  <c r="F10"/>
  <c r="G10" s="1"/>
  <c r="Q10"/>
  <c r="R39"/>
  <c r="P33"/>
  <c r="M34"/>
  <c r="K45"/>
  <c r="J15"/>
  <c r="D1"/>
  <c r="D4" i="20"/>
  <c r="D3"/>
  <c r="D1"/>
  <c r="B3"/>
  <c r="B4"/>
  <c r="B5"/>
  <c r="B6"/>
  <c r="B7"/>
  <c r="B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B10" i="6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AC31" i="21" l="1"/>
  <c r="AC11"/>
  <c r="AC12"/>
  <c r="M14"/>
  <c r="AC22"/>
  <c r="AC14"/>
  <c r="AC24"/>
  <c r="AC34"/>
  <c r="AC35"/>
  <c r="AC38"/>
  <c r="AC41"/>
  <c r="AC43"/>
  <c r="AC45"/>
  <c r="AC27"/>
  <c r="AC29"/>
  <c r="O12"/>
  <c r="P21"/>
  <c r="L21"/>
  <c r="H21"/>
  <c r="O21"/>
  <c r="K21"/>
  <c r="G21"/>
  <c r="M21"/>
  <c r="O30"/>
  <c r="K30"/>
  <c r="G30"/>
  <c r="N30"/>
  <c r="I30"/>
  <c r="R30"/>
  <c r="M30"/>
  <c r="H30"/>
  <c r="P30"/>
  <c r="O32"/>
  <c r="K32"/>
  <c r="G32"/>
  <c r="R32"/>
  <c r="M32"/>
  <c r="H32"/>
  <c r="Q32"/>
  <c r="L32"/>
  <c r="N32"/>
  <c r="O10"/>
  <c r="I11"/>
  <c r="M11"/>
  <c r="Q11"/>
  <c r="K12"/>
  <c r="R13"/>
  <c r="Q15"/>
  <c r="O16"/>
  <c r="P18"/>
  <c r="M19"/>
  <c r="R20"/>
  <c r="K20"/>
  <c r="L22"/>
  <c r="P23"/>
  <c r="Q30"/>
  <c r="P32"/>
  <c r="L38"/>
  <c r="P39"/>
  <c r="O42"/>
  <c r="K42"/>
  <c r="G42"/>
  <c r="R42"/>
  <c r="N42"/>
  <c r="J42"/>
  <c r="P42"/>
  <c r="H42"/>
  <c r="M42"/>
  <c r="Q43"/>
  <c r="R43"/>
  <c r="H45"/>
  <c r="H43"/>
  <c r="H41"/>
  <c r="G43"/>
  <c r="G35"/>
  <c r="H33"/>
  <c r="G27"/>
  <c r="H25"/>
  <c r="G45"/>
  <c r="H39"/>
  <c r="G33"/>
  <c r="H31"/>
  <c r="G25"/>
  <c r="H23"/>
  <c r="H10"/>
  <c r="L10"/>
  <c r="P10"/>
  <c r="J11"/>
  <c r="N11"/>
  <c r="R11"/>
  <c r="H12"/>
  <c r="L12"/>
  <c r="Q12"/>
  <c r="I13"/>
  <c r="N13"/>
  <c r="R14"/>
  <c r="N14"/>
  <c r="J14"/>
  <c r="Q14"/>
  <c r="I14"/>
  <c r="O14"/>
  <c r="R15"/>
  <c r="H16"/>
  <c r="P16"/>
  <c r="P17"/>
  <c r="L17"/>
  <c r="H17"/>
  <c r="O17"/>
  <c r="K17"/>
  <c r="G17"/>
  <c r="M17"/>
  <c r="R18"/>
  <c r="K18"/>
  <c r="L20"/>
  <c r="I21"/>
  <c r="Q21"/>
  <c r="G22"/>
  <c r="P22"/>
  <c r="G23"/>
  <c r="R23"/>
  <c r="O24"/>
  <c r="K24"/>
  <c r="G24"/>
  <c r="R24"/>
  <c r="M24"/>
  <c r="H24"/>
  <c r="Q24"/>
  <c r="L24"/>
  <c r="N24"/>
  <c r="K25"/>
  <c r="H26"/>
  <c r="R26"/>
  <c r="Q27"/>
  <c r="N27"/>
  <c r="L28"/>
  <c r="L29"/>
  <c r="J30"/>
  <c r="L31"/>
  <c r="I32"/>
  <c r="H35"/>
  <c r="Q36"/>
  <c r="G37"/>
  <c r="R37"/>
  <c r="O38"/>
  <c r="K38"/>
  <c r="G38"/>
  <c r="N38"/>
  <c r="I38"/>
  <c r="R38"/>
  <c r="M38"/>
  <c r="H38"/>
  <c r="P38"/>
  <c r="G39"/>
  <c r="O40"/>
  <c r="K40"/>
  <c r="G40"/>
  <c r="R40"/>
  <c r="N40"/>
  <c r="M40"/>
  <c r="H40"/>
  <c r="L40"/>
  <c r="P40"/>
  <c r="G41"/>
  <c r="P45"/>
  <c r="P43"/>
  <c r="P41"/>
  <c r="O43"/>
  <c r="O39"/>
  <c r="P37"/>
  <c r="O31"/>
  <c r="P29"/>
  <c r="O23"/>
  <c r="O45"/>
  <c r="O37"/>
  <c r="P35"/>
  <c r="O29"/>
  <c r="P27"/>
  <c r="P11"/>
  <c r="O18"/>
  <c r="P20"/>
  <c r="P25"/>
  <c r="O41"/>
  <c r="L45"/>
  <c r="L43"/>
  <c r="L41"/>
  <c r="K37"/>
  <c r="L35"/>
  <c r="K29"/>
  <c r="L27"/>
  <c r="K41"/>
  <c r="K35"/>
  <c r="L33"/>
  <c r="K27"/>
  <c r="L25"/>
  <c r="R45"/>
  <c r="R35"/>
  <c r="R27"/>
  <c r="R33"/>
  <c r="R25"/>
  <c r="K10"/>
  <c r="P12"/>
  <c r="R17"/>
  <c r="P19"/>
  <c r="L19"/>
  <c r="H19"/>
  <c r="O19"/>
  <c r="K19"/>
  <c r="G19"/>
  <c r="N21"/>
  <c r="R28"/>
  <c r="K31"/>
  <c r="Q33"/>
  <c r="O33"/>
  <c r="O35"/>
  <c r="R41"/>
  <c r="Q42"/>
  <c r="O44"/>
  <c r="K44"/>
  <c r="G44"/>
  <c r="R44"/>
  <c r="N44"/>
  <c r="J44"/>
  <c r="Q44"/>
  <c r="I44"/>
  <c r="P44"/>
  <c r="H44"/>
  <c r="J45"/>
  <c r="J39"/>
  <c r="J31"/>
  <c r="J23"/>
  <c r="J37"/>
  <c r="I36"/>
  <c r="J29"/>
  <c r="I28"/>
  <c r="N41"/>
  <c r="N33"/>
  <c r="N25"/>
  <c r="N43"/>
  <c r="N39"/>
  <c r="N36"/>
  <c r="N31"/>
  <c r="N28"/>
  <c r="N23"/>
  <c r="I10"/>
  <c r="M10"/>
  <c r="G11"/>
  <c r="K11"/>
  <c r="R12"/>
  <c r="N12"/>
  <c r="I12"/>
  <c r="M12"/>
  <c r="P13"/>
  <c r="L13"/>
  <c r="H13"/>
  <c r="J13"/>
  <c r="O13"/>
  <c r="K14"/>
  <c r="P14"/>
  <c r="P15"/>
  <c r="L15"/>
  <c r="H15"/>
  <c r="O15"/>
  <c r="K15"/>
  <c r="G15"/>
  <c r="M15"/>
  <c r="R16"/>
  <c r="K16"/>
  <c r="AC16"/>
  <c r="N17"/>
  <c r="L18"/>
  <c r="I19"/>
  <c r="Q19"/>
  <c r="G20"/>
  <c r="O20"/>
  <c r="J21"/>
  <c r="R21"/>
  <c r="H22"/>
  <c r="Q22"/>
  <c r="K23"/>
  <c r="P24"/>
  <c r="Q25"/>
  <c r="O25"/>
  <c r="I26"/>
  <c r="O27"/>
  <c r="M28"/>
  <c r="N29"/>
  <c r="L30"/>
  <c r="P31"/>
  <c r="J32"/>
  <c r="J33"/>
  <c r="N34"/>
  <c r="J35"/>
  <c r="H36"/>
  <c r="R36"/>
  <c r="H37"/>
  <c r="Q38"/>
  <c r="K39"/>
  <c r="Q40"/>
  <c r="J41"/>
  <c r="I42"/>
  <c r="J43"/>
  <c r="L44"/>
  <c r="N45"/>
  <c r="I16"/>
  <c r="M16"/>
  <c r="Q16"/>
  <c r="I18"/>
  <c r="M18"/>
  <c r="Q18"/>
  <c r="I20"/>
  <c r="M20"/>
  <c r="Q20"/>
  <c r="O22"/>
  <c r="I22"/>
  <c r="M22"/>
  <c r="R22"/>
  <c r="O26"/>
  <c r="K26"/>
  <c r="G26"/>
  <c r="J26"/>
  <c r="P26"/>
  <c r="Q29"/>
  <c r="O34"/>
  <c r="K34"/>
  <c r="G34"/>
  <c r="J34"/>
  <c r="P34"/>
  <c r="Q37"/>
  <c r="Q41"/>
  <c r="J16"/>
  <c r="N16"/>
  <c r="J18"/>
  <c r="N18"/>
  <c r="J20"/>
  <c r="N20"/>
  <c r="J22"/>
  <c r="N22"/>
  <c r="Q23"/>
  <c r="AC25"/>
  <c r="L26"/>
  <c r="Q26"/>
  <c r="O28"/>
  <c r="K28"/>
  <c r="G28"/>
  <c r="J28"/>
  <c r="P28"/>
  <c r="Q31"/>
  <c r="AC33"/>
  <c r="L34"/>
  <c r="Q34"/>
  <c r="O36"/>
  <c r="K36"/>
  <c r="G36"/>
  <c r="J36"/>
  <c r="P36"/>
  <c r="Q39"/>
  <c r="I23"/>
  <c r="M23"/>
  <c r="I25"/>
  <c r="M25"/>
  <c r="I27"/>
  <c r="M27"/>
  <c r="I29"/>
  <c r="M29"/>
  <c r="I31"/>
  <c r="M31"/>
  <c r="I33"/>
  <c r="M33"/>
  <c r="I35"/>
  <c r="M35"/>
  <c r="I37"/>
  <c r="M37"/>
  <c r="I39"/>
  <c r="M39"/>
  <c r="I41"/>
  <c r="M41"/>
  <c r="I43"/>
  <c r="M43"/>
  <c r="I45"/>
  <c r="M45"/>
  <c r="AB45" i="20"/>
  <c r="R45"/>
  <c r="P45"/>
  <c r="O45"/>
  <c r="N45"/>
  <c r="M45"/>
  <c r="L45"/>
  <c r="K45"/>
  <c r="J45"/>
  <c r="I45"/>
  <c r="H45"/>
  <c r="G45"/>
  <c r="F45"/>
  <c r="Q45" s="1"/>
  <c r="AA44"/>
  <c r="AB44"/>
  <c r="R44"/>
  <c r="P44"/>
  <c r="O44"/>
  <c r="N44"/>
  <c r="M44"/>
  <c r="L44"/>
  <c r="K44"/>
  <c r="J44"/>
  <c r="I44"/>
  <c r="H44"/>
  <c r="G44"/>
  <c r="F44"/>
  <c r="Q44" s="1"/>
  <c r="AB43"/>
  <c r="AA43"/>
  <c r="R43"/>
  <c r="P43"/>
  <c r="O43"/>
  <c r="N43"/>
  <c r="M43"/>
  <c r="L43"/>
  <c r="K43"/>
  <c r="J43"/>
  <c r="I43"/>
  <c r="H43"/>
  <c r="G43"/>
  <c r="F43"/>
  <c r="Q43" s="1"/>
  <c r="AB42"/>
  <c r="AA42"/>
  <c r="R42"/>
  <c r="P42"/>
  <c r="O42"/>
  <c r="N42"/>
  <c r="M42"/>
  <c r="L42"/>
  <c r="K42"/>
  <c r="J42"/>
  <c r="I42"/>
  <c r="H42"/>
  <c r="G42"/>
  <c r="F42"/>
  <c r="Q42" s="1"/>
  <c r="AB41"/>
  <c r="R41"/>
  <c r="P41"/>
  <c r="O41"/>
  <c r="N41"/>
  <c r="M41"/>
  <c r="L41"/>
  <c r="K41"/>
  <c r="J41"/>
  <c r="I41"/>
  <c r="H41"/>
  <c r="G41"/>
  <c r="F41"/>
  <c r="Q41" s="1"/>
  <c r="AA40"/>
  <c r="AB40"/>
  <c r="R40"/>
  <c r="P40"/>
  <c r="O40"/>
  <c r="N40"/>
  <c r="M40"/>
  <c r="L40"/>
  <c r="K40"/>
  <c r="J40"/>
  <c r="I40"/>
  <c r="H40"/>
  <c r="G40"/>
  <c r="F40"/>
  <c r="Q40" s="1"/>
  <c r="AB39"/>
  <c r="AA39"/>
  <c r="R39"/>
  <c r="Q39"/>
  <c r="P39"/>
  <c r="N39"/>
  <c r="M39"/>
  <c r="L39"/>
  <c r="K39"/>
  <c r="J39"/>
  <c r="I39"/>
  <c r="H39"/>
  <c r="G39"/>
  <c r="F39"/>
  <c r="O39" s="1"/>
  <c r="AB38"/>
  <c r="AA38"/>
  <c r="R38"/>
  <c r="Q38"/>
  <c r="P38"/>
  <c r="N38"/>
  <c r="M38"/>
  <c r="L38"/>
  <c r="K38"/>
  <c r="J38"/>
  <c r="I38"/>
  <c r="H38"/>
  <c r="G38"/>
  <c r="F38"/>
  <c r="O38" s="1"/>
  <c r="AB37"/>
  <c r="R37"/>
  <c r="Q37"/>
  <c r="P37"/>
  <c r="N37"/>
  <c r="M37"/>
  <c r="L37"/>
  <c r="K37"/>
  <c r="J37"/>
  <c r="I37"/>
  <c r="H37"/>
  <c r="G37"/>
  <c r="F37"/>
  <c r="O37" s="1"/>
  <c r="AA36"/>
  <c r="AC36" s="1"/>
  <c r="AB36"/>
  <c r="R36"/>
  <c r="Q36"/>
  <c r="P36"/>
  <c r="N36"/>
  <c r="M36"/>
  <c r="L36"/>
  <c r="K36"/>
  <c r="J36"/>
  <c r="I36"/>
  <c r="H36"/>
  <c r="G36"/>
  <c r="F36"/>
  <c r="O36" s="1"/>
  <c r="AB35"/>
  <c r="AA35"/>
  <c r="AC35" s="1"/>
  <c r="R35"/>
  <c r="Q35"/>
  <c r="P35"/>
  <c r="N35"/>
  <c r="M35"/>
  <c r="L35"/>
  <c r="K35"/>
  <c r="J35"/>
  <c r="I35"/>
  <c r="H35"/>
  <c r="G35"/>
  <c r="F35"/>
  <c r="O35" s="1"/>
  <c r="AB34"/>
  <c r="AA34"/>
  <c r="R34"/>
  <c r="Q34"/>
  <c r="P34"/>
  <c r="N34"/>
  <c r="M34"/>
  <c r="L34"/>
  <c r="K34"/>
  <c r="J34"/>
  <c r="I34"/>
  <c r="H34"/>
  <c r="G34"/>
  <c r="F34"/>
  <c r="O34" s="1"/>
  <c r="AB33"/>
  <c r="R33"/>
  <c r="Q33"/>
  <c r="P33"/>
  <c r="O33"/>
  <c r="N33"/>
  <c r="L33"/>
  <c r="K33"/>
  <c r="J33"/>
  <c r="I33"/>
  <c r="H33"/>
  <c r="G33"/>
  <c r="F33"/>
  <c r="M33" s="1"/>
  <c r="AA32"/>
  <c r="AB32"/>
  <c r="R32"/>
  <c r="Q32"/>
  <c r="P32"/>
  <c r="O32"/>
  <c r="N32"/>
  <c r="L32"/>
  <c r="K32"/>
  <c r="J32"/>
  <c r="I32"/>
  <c r="H32"/>
  <c r="G32"/>
  <c r="F32"/>
  <c r="M32" s="1"/>
  <c r="AB31"/>
  <c r="AA31"/>
  <c r="AC31" s="1"/>
  <c r="R31"/>
  <c r="Q31"/>
  <c r="P31"/>
  <c r="O31"/>
  <c r="N31"/>
  <c r="L31"/>
  <c r="K31"/>
  <c r="J31"/>
  <c r="I31"/>
  <c r="H31"/>
  <c r="G31"/>
  <c r="F31"/>
  <c r="M31" s="1"/>
  <c r="AB30"/>
  <c r="AA30"/>
  <c r="AC30" s="1"/>
  <c r="R30"/>
  <c r="Q30"/>
  <c r="P30"/>
  <c r="O30"/>
  <c r="N30"/>
  <c r="L30"/>
  <c r="K30"/>
  <c r="J30"/>
  <c r="I30"/>
  <c r="H30"/>
  <c r="G30"/>
  <c r="F30"/>
  <c r="M30" s="1"/>
  <c r="AB29"/>
  <c r="R29"/>
  <c r="Q29"/>
  <c r="P29"/>
  <c r="O29"/>
  <c r="N29"/>
  <c r="L29"/>
  <c r="K29"/>
  <c r="J29"/>
  <c r="I29"/>
  <c r="H29"/>
  <c r="G29"/>
  <c r="F29"/>
  <c r="M29" s="1"/>
  <c r="AA28"/>
  <c r="AB28"/>
  <c r="R28"/>
  <c r="Q28"/>
  <c r="P28"/>
  <c r="O28"/>
  <c r="N28"/>
  <c r="L28"/>
  <c r="K28"/>
  <c r="J28"/>
  <c r="I28"/>
  <c r="H28"/>
  <c r="G28"/>
  <c r="F28"/>
  <c r="M28" s="1"/>
  <c r="AB27"/>
  <c r="AA27"/>
  <c r="AC27" s="1"/>
  <c r="R27"/>
  <c r="Q27"/>
  <c r="P27"/>
  <c r="O27"/>
  <c r="N27"/>
  <c r="M27"/>
  <c r="L27"/>
  <c r="J27"/>
  <c r="I27"/>
  <c r="H27"/>
  <c r="G27"/>
  <c r="F27"/>
  <c r="K27" s="1"/>
  <c r="AB26"/>
  <c r="AA26"/>
  <c r="AC26" s="1"/>
  <c r="R26"/>
  <c r="Q26"/>
  <c r="P26"/>
  <c r="O26"/>
  <c r="N26"/>
  <c r="M26"/>
  <c r="L26"/>
  <c r="J26"/>
  <c r="I26"/>
  <c r="H26"/>
  <c r="G26"/>
  <c r="F26"/>
  <c r="K26" s="1"/>
  <c r="AB25"/>
  <c r="R25"/>
  <c r="Q25"/>
  <c r="P25"/>
  <c r="O25"/>
  <c r="N25"/>
  <c r="M25"/>
  <c r="L25"/>
  <c r="J25"/>
  <c r="I25"/>
  <c r="H25"/>
  <c r="G25"/>
  <c r="F25"/>
  <c r="K25" s="1"/>
  <c r="AA24"/>
  <c r="AB24"/>
  <c r="R24"/>
  <c r="Q24"/>
  <c r="P24"/>
  <c r="O24"/>
  <c r="N24"/>
  <c r="M24"/>
  <c r="L24"/>
  <c r="J24"/>
  <c r="I24"/>
  <c r="H24"/>
  <c r="G24"/>
  <c r="F24"/>
  <c r="K24" s="1"/>
  <c r="AB23"/>
  <c r="AA23"/>
  <c r="R23"/>
  <c r="Q23"/>
  <c r="P23"/>
  <c r="O23"/>
  <c r="N23"/>
  <c r="M23"/>
  <c r="L23"/>
  <c r="J23"/>
  <c r="I23"/>
  <c r="H23"/>
  <c r="G23"/>
  <c r="F23"/>
  <c r="K23" s="1"/>
  <c r="AB22"/>
  <c r="AA22"/>
  <c r="AC22" s="1"/>
  <c r="R22"/>
  <c r="Q22"/>
  <c r="P22"/>
  <c r="O22"/>
  <c r="N22"/>
  <c r="M22"/>
  <c r="L22"/>
  <c r="J22"/>
  <c r="I22"/>
  <c r="H22"/>
  <c r="G22"/>
  <c r="F22"/>
  <c r="K22" s="1"/>
  <c r="AB21"/>
  <c r="R21"/>
  <c r="Q21"/>
  <c r="P21"/>
  <c r="O21"/>
  <c r="N21"/>
  <c r="M21"/>
  <c r="L21"/>
  <c r="K21"/>
  <c r="J21"/>
  <c r="H21"/>
  <c r="G21"/>
  <c r="F21"/>
  <c r="I21" s="1"/>
  <c r="AA20"/>
  <c r="AB20"/>
  <c r="R20"/>
  <c r="Q20"/>
  <c r="P20"/>
  <c r="O20"/>
  <c r="N20"/>
  <c r="M20"/>
  <c r="L20"/>
  <c r="K20"/>
  <c r="J20"/>
  <c r="H20"/>
  <c r="G20"/>
  <c r="F20"/>
  <c r="I20" s="1"/>
  <c r="AB19"/>
  <c r="AA19"/>
  <c r="R19"/>
  <c r="Q19"/>
  <c r="P19"/>
  <c r="O19"/>
  <c r="N19"/>
  <c r="M19"/>
  <c r="L19"/>
  <c r="K19"/>
  <c r="J19"/>
  <c r="I19"/>
  <c r="H19"/>
  <c r="G19"/>
  <c r="F19"/>
  <c r="AB18"/>
  <c r="AA18"/>
  <c r="AC18" s="1"/>
  <c r="R18"/>
  <c r="Q18"/>
  <c r="P18"/>
  <c r="O18"/>
  <c r="N18"/>
  <c r="M18"/>
  <c r="L18"/>
  <c r="K18"/>
  <c r="J18"/>
  <c r="H18"/>
  <c r="G18"/>
  <c r="F18"/>
  <c r="I18" s="1"/>
  <c r="AB17"/>
  <c r="R17"/>
  <c r="Q17"/>
  <c r="P17"/>
  <c r="O17"/>
  <c r="N17"/>
  <c r="M17"/>
  <c r="L17"/>
  <c r="K17"/>
  <c r="J17"/>
  <c r="H17"/>
  <c r="G17"/>
  <c r="F17"/>
  <c r="I17" s="1"/>
  <c r="AA16"/>
  <c r="AB16"/>
  <c r="R16"/>
  <c r="Q16"/>
  <c r="P16"/>
  <c r="O16"/>
  <c r="N16"/>
  <c r="M16"/>
  <c r="L16"/>
  <c r="K16"/>
  <c r="J16"/>
  <c r="H16"/>
  <c r="G16"/>
  <c r="F16"/>
  <c r="I16" s="1"/>
  <c r="AB15"/>
  <c r="AA15"/>
  <c r="R15"/>
  <c r="Q15"/>
  <c r="P15"/>
  <c r="O15"/>
  <c r="N15"/>
  <c r="M15"/>
  <c r="L15"/>
  <c r="K15"/>
  <c r="J15"/>
  <c r="I15"/>
  <c r="H15"/>
  <c r="F15"/>
  <c r="G15" s="1"/>
  <c r="AB14"/>
  <c r="AA14"/>
  <c r="AC14" s="1"/>
  <c r="R14"/>
  <c r="Q14"/>
  <c r="P14"/>
  <c r="O14"/>
  <c r="N14"/>
  <c r="M14"/>
  <c r="L14"/>
  <c r="K14"/>
  <c r="J14"/>
  <c r="I14"/>
  <c r="H14"/>
  <c r="F14"/>
  <c r="G14" s="1"/>
  <c r="AB13"/>
  <c r="R13"/>
  <c r="Q13"/>
  <c r="P13"/>
  <c r="O13"/>
  <c r="N13"/>
  <c r="M13"/>
  <c r="L13"/>
  <c r="K13"/>
  <c r="J13"/>
  <c r="I13"/>
  <c r="H13"/>
  <c r="F13"/>
  <c r="G13" s="1"/>
  <c r="AA12"/>
  <c r="AB12"/>
  <c r="R12"/>
  <c r="Q12"/>
  <c r="P12"/>
  <c r="O12"/>
  <c r="N12"/>
  <c r="M12"/>
  <c r="L12"/>
  <c r="K12"/>
  <c r="J12"/>
  <c r="I12"/>
  <c r="H12"/>
  <c r="G12"/>
  <c r="F12"/>
  <c r="AB11"/>
  <c r="AA11"/>
  <c r="AC11" s="1"/>
  <c r="R11"/>
  <c r="Q11"/>
  <c r="P11"/>
  <c r="O11"/>
  <c r="N11"/>
  <c r="M11"/>
  <c r="L11"/>
  <c r="K11"/>
  <c r="J11"/>
  <c r="I11"/>
  <c r="H11"/>
  <c r="F11"/>
  <c r="G11" s="1"/>
  <c r="AB10"/>
  <c r="AA10"/>
  <c r="AC10" s="1"/>
  <c r="R10"/>
  <c r="Q10"/>
  <c r="P10"/>
  <c r="O10"/>
  <c r="N10"/>
  <c r="M10"/>
  <c r="L10"/>
  <c r="K10"/>
  <c r="J10"/>
  <c r="I10"/>
  <c r="H10"/>
  <c r="F10"/>
  <c r="G10" s="1"/>
  <c r="AC19" l="1"/>
  <c r="AC23"/>
  <c r="AC42"/>
  <c r="R46" i="21"/>
  <c r="G46"/>
  <c r="J46"/>
  <c r="Q46"/>
  <c r="N46"/>
  <c r="P46"/>
  <c r="M46"/>
  <c r="I46"/>
  <c r="K46"/>
  <c r="H46"/>
  <c r="L46"/>
  <c r="O46"/>
  <c r="AC40" i="20"/>
  <c r="AC16"/>
  <c r="AC34"/>
  <c r="AC39"/>
  <c r="AC12"/>
  <c r="AC15"/>
  <c r="AC38"/>
  <c r="AC43"/>
  <c r="I46"/>
  <c r="Q46"/>
  <c r="M46"/>
  <c r="J46"/>
  <c r="N46"/>
  <c r="R46"/>
  <c r="G46"/>
  <c r="O46"/>
  <c r="H46"/>
  <c r="L46"/>
  <c r="P46"/>
  <c r="AC32"/>
  <c r="K46"/>
  <c r="AC20"/>
  <c r="AC24"/>
  <c r="AC28"/>
  <c r="AC44"/>
  <c r="AA13"/>
  <c r="AC13" s="1"/>
  <c r="AA17"/>
  <c r="AC17" s="1"/>
  <c r="AA21"/>
  <c r="AC21" s="1"/>
  <c r="AA25"/>
  <c r="AC25" s="1"/>
  <c r="AA29"/>
  <c r="AC29" s="1"/>
  <c r="AA33"/>
  <c r="AC33" s="1"/>
  <c r="AA37"/>
  <c r="AC37" s="1"/>
  <c r="AA41"/>
  <c r="AC41" s="1"/>
  <c r="AA45"/>
  <c r="AC45" s="1"/>
  <c r="B2" i="6"/>
  <c r="B3"/>
  <c r="B4"/>
  <c r="B5"/>
  <c r="B6"/>
  <c r="B2" i="7"/>
  <c r="B3"/>
  <c r="B4"/>
  <c r="B5"/>
  <c r="B6"/>
  <c r="B2" i="8"/>
  <c r="B3"/>
  <c r="B4"/>
  <c r="B5"/>
  <c r="B6"/>
  <c r="B2" i="9"/>
  <c r="B3"/>
  <c r="B4"/>
  <c r="B5"/>
  <c r="B6"/>
  <c r="B2" i="10"/>
  <c r="B3"/>
  <c r="B4"/>
  <c r="B5"/>
  <c r="B6"/>
  <c r="B2" i="11"/>
  <c r="B3"/>
  <c r="B4"/>
  <c r="B5"/>
  <c r="B6"/>
  <c r="B2" i="12"/>
  <c r="B3"/>
  <c r="B4"/>
  <c r="B5"/>
  <c r="B6"/>
  <c r="B2" i="13"/>
  <c r="B3"/>
  <c r="B4"/>
  <c r="B5"/>
  <c r="B6"/>
  <c r="B2" i="14"/>
  <c r="B3"/>
  <c r="B4"/>
  <c r="B5"/>
  <c r="B6"/>
  <c r="B2" i="15"/>
  <c r="B3"/>
  <c r="B4"/>
  <c r="B5"/>
  <c r="B6"/>
  <c r="B2" i="16"/>
  <c r="B3"/>
  <c r="B4"/>
  <c r="B5"/>
  <c r="B6"/>
  <c r="X10" l="1"/>
  <c r="Y10" s="1"/>
  <c r="X10" i="15"/>
  <c r="Y10" s="1"/>
  <c r="X10" i="14"/>
  <c r="Y10" s="1"/>
  <c r="X10" i="13"/>
  <c r="Y10" s="1"/>
  <c r="X10" i="12"/>
  <c r="Y10" s="1"/>
  <c r="X10" i="11"/>
  <c r="Y10" s="1"/>
  <c r="X10" i="10"/>
  <c r="Y10" s="1"/>
  <c r="X10" i="9"/>
  <c r="Y10" s="1"/>
  <c r="X10" i="8"/>
  <c r="Y10" s="1"/>
  <c r="X10" i="7"/>
  <c r="Y10" s="1"/>
  <c r="X10" i="6"/>
  <c r="Y10" s="1"/>
  <c r="W2" i="16" l="1"/>
  <c r="W2" i="15"/>
  <c r="W2" i="14"/>
  <c r="W2" i="13"/>
  <c r="W2" i="12"/>
  <c r="W2" i="11"/>
  <c r="W2" i="10"/>
  <c r="W2" i="9"/>
  <c r="W2" i="8"/>
  <c r="W2" i="7"/>
  <c r="W1"/>
  <c r="W2" i="6"/>
  <c r="W1"/>
  <c r="Y2" i="2"/>
  <c r="W1" i="10"/>
  <c r="W1" i="9"/>
  <c r="W1" i="8"/>
  <c r="Y1" i="2"/>
  <c r="B39" i="17"/>
  <c r="C39"/>
  <c r="D39"/>
  <c r="E39"/>
  <c r="F39"/>
  <c r="G39"/>
  <c r="I39"/>
  <c r="J39"/>
  <c r="K39"/>
  <c r="L39"/>
  <c r="M39"/>
  <c r="N39"/>
  <c r="B40"/>
  <c r="C40"/>
  <c r="D40"/>
  <c r="E40"/>
  <c r="F40"/>
  <c r="G40"/>
  <c r="I40"/>
  <c r="J40"/>
  <c r="K40"/>
  <c r="L40"/>
  <c r="M40"/>
  <c r="N40"/>
  <c r="B41"/>
  <c r="C41"/>
  <c r="D41"/>
  <c r="E41"/>
  <c r="F41"/>
  <c r="G41"/>
  <c r="I41"/>
  <c r="J41"/>
  <c r="K41"/>
  <c r="L41"/>
  <c r="M41"/>
  <c r="N41"/>
  <c r="B42"/>
  <c r="C42"/>
  <c r="D42"/>
  <c r="E42"/>
  <c r="F42"/>
  <c r="G42"/>
  <c r="I42"/>
  <c r="J42"/>
  <c r="K42"/>
  <c r="L42"/>
  <c r="M42"/>
  <c r="N42"/>
  <c r="B43"/>
  <c r="C43"/>
  <c r="D43"/>
  <c r="E43"/>
  <c r="F43"/>
  <c r="G43"/>
  <c r="I43"/>
  <c r="J43"/>
  <c r="K43"/>
  <c r="L43"/>
  <c r="M43"/>
  <c r="N43"/>
  <c r="B44"/>
  <c r="C44"/>
  <c r="D44"/>
  <c r="E44"/>
  <c r="F44"/>
  <c r="G44"/>
  <c r="I44"/>
  <c r="J44"/>
  <c r="K44"/>
  <c r="L44"/>
  <c r="M44"/>
  <c r="N44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9"/>
  <c r="C26" i="18"/>
  <c r="C21"/>
  <c r="C15"/>
  <c r="C31"/>
  <c r="C16"/>
  <c r="C6"/>
  <c r="C27"/>
  <c r="C12"/>
  <c r="C23"/>
  <c r="C8"/>
  <c r="C7"/>
  <c r="C30"/>
  <c r="C28"/>
  <c r="C37"/>
  <c r="C14"/>
  <c r="C32"/>
  <c r="C29"/>
  <c r="C9"/>
  <c r="C3"/>
  <c r="C11"/>
  <c r="C22"/>
  <c r="C19"/>
  <c r="C34"/>
  <c r="C2"/>
  <c r="C25"/>
  <c r="C13"/>
  <c r="C4"/>
  <c r="C24"/>
  <c r="C17"/>
  <c r="C35"/>
  <c r="C5"/>
  <c r="C18"/>
  <c r="C20"/>
  <c r="C10"/>
  <c r="C36"/>
  <c r="C52" i="1"/>
  <c r="B52"/>
  <c r="C51"/>
  <c r="B51"/>
  <c r="C50"/>
  <c r="B50"/>
  <c r="C49"/>
  <c r="B49"/>
  <c r="C48"/>
  <c r="B48"/>
  <c r="C47"/>
  <c r="B47"/>
  <c r="F11" i="6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7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8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9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0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2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3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5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6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X45"/>
  <c r="Z45" s="1"/>
  <c r="C45"/>
  <c r="X44"/>
  <c r="Z44" s="1"/>
  <c r="C44"/>
  <c r="X43"/>
  <c r="Y43" s="1"/>
  <c r="C43"/>
  <c r="X42"/>
  <c r="Z42" s="1"/>
  <c r="C42"/>
  <c r="X41"/>
  <c r="Z41" s="1"/>
  <c r="C41"/>
  <c r="X40"/>
  <c r="Z40" s="1"/>
  <c r="C40"/>
  <c r="X45" i="15"/>
  <c r="Z45" s="1"/>
  <c r="X44"/>
  <c r="Z44" s="1"/>
  <c r="X43"/>
  <c r="Y43" s="1"/>
  <c r="X42"/>
  <c r="Y42" s="1"/>
  <c r="X41"/>
  <c r="Z41" s="1"/>
  <c r="X40"/>
  <c r="Z40" s="1"/>
  <c r="X45" i="14"/>
  <c r="Z45" s="1"/>
  <c r="X44"/>
  <c r="X43"/>
  <c r="X42"/>
  <c r="X41"/>
  <c r="Z41" s="1"/>
  <c r="X40"/>
  <c r="Z40" s="1"/>
  <c r="X45" i="13"/>
  <c r="Z45" s="1"/>
  <c r="X44"/>
  <c r="Z44" s="1"/>
  <c r="X43"/>
  <c r="Y43" s="1"/>
  <c r="X42"/>
  <c r="Z42" s="1"/>
  <c r="X41"/>
  <c r="Z41" s="1"/>
  <c r="X40"/>
  <c r="Z40" s="1"/>
  <c r="X45" i="12"/>
  <c r="Z45" s="1"/>
  <c r="X44"/>
  <c r="Z44" s="1"/>
  <c r="X43"/>
  <c r="Y43" s="1"/>
  <c r="X42"/>
  <c r="Z42" s="1"/>
  <c r="X41"/>
  <c r="Z41" s="1"/>
  <c r="X40"/>
  <c r="Y40" s="1"/>
  <c r="X45" i="11"/>
  <c r="Z45" s="1"/>
  <c r="C45"/>
  <c r="X44"/>
  <c r="Z44" s="1"/>
  <c r="C44"/>
  <c r="X43"/>
  <c r="Y43" s="1"/>
  <c r="C43"/>
  <c r="X42"/>
  <c r="Z42" s="1"/>
  <c r="C42"/>
  <c r="X41"/>
  <c r="Z41" s="1"/>
  <c r="C41"/>
  <c r="X40"/>
  <c r="C40"/>
  <c r="X45" i="10"/>
  <c r="Z45" s="1"/>
  <c r="C45"/>
  <c r="X44"/>
  <c r="Z44" s="1"/>
  <c r="C44"/>
  <c r="X43"/>
  <c r="Y43" s="1"/>
  <c r="C43"/>
  <c r="X42"/>
  <c r="Z42" s="1"/>
  <c r="C42"/>
  <c r="X41"/>
  <c r="Z41" s="1"/>
  <c r="C41"/>
  <c r="X40"/>
  <c r="Z40" s="1"/>
  <c r="C40"/>
  <c r="X45" i="9"/>
  <c r="Z45" s="1"/>
  <c r="C45"/>
  <c r="X44"/>
  <c r="Z44" s="1"/>
  <c r="C44"/>
  <c r="X43"/>
  <c r="Y43" s="1"/>
  <c r="C43"/>
  <c r="X42"/>
  <c r="Y42" s="1"/>
  <c r="C42"/>
  <c r="X41"/>
  <c r="Z41" s="1"/>
  <c r="C41"/>
  <c r="X40"/>
  <c r="Z40" s="1"/>
  <c r="C40"/>
  <c r="X45" i="8"/>
  <c r="Z45" s="1"/>
  <c r="X44"/>
  <c r="X43"/>
  <c r="X42"/>
  <c r="X41"/>
  <c r="Z41" s="1"/>
  <c r="X40"/>
  <c r="Z40" s="1"/>
  <c r="X45" i="7"/>
  <c r="Z45" s="1"/>
  <c r="X44"/>
  <c r="Z44" s="1"/>
  <c r="X43"/>
  <c r="Y43" s="1"/>
  <c r="X42"/>
  <c r="Z42" s="1"/>
  <c r="X41"/>
  <c r="Z41" s="1"/>
  <c r="X40"/>
  <c r="Z40" s="1"/>
  <c r="F11" i="2"/>
  <c r="M11" s="1"/>
  <c r="H11"/>
  <c r="I11"/>
  <c r="J11"/>
  <c r="K11"/>
  <c r="L11"/>
  <c r="N11"/>
  <c r="O11"/>
  <c r="P11"/>
  <c r="Q11"/>
  <c r="R11"/>
  <c r="F12"/>
  <c r="M12" s="1"/>
  <c r="H12"/>
  <c r="I12"/>
  <c r="J12"/>
  <c r="K12"/>
  <c r="L12"/>
  <c r="N12"/>
  <c r="O12"/>
  <c r="P12"/>
  <c r="Q12"/>
  <c r="R12"/>
  <c r="F13"/>
  <c r="K13" s="1"/>
  <c r="H13"/>
  <c r="I13"/>
  <c r="J13"/>
  <c r="L13"/>
  <c r="M13"/>
  <c r="N13"/>
  <c r="O13"/>
  <c r="P13"/>
  <c r="Q13"/>
  <c r="R13"/>
  <c r="F14"/>
  <c r="M14" s="1"/>
  <c r="H14"/>
  <c r="I14"/>
  <c r="J14"/>
  <c r="K14"/>
  <c r="L14"/>
  <c r="N14"/>
  <c r="O14"/>
  <c r="P14"/>
  <c r="Q14"/>
  <c r="R14"/>
  <c r="F15"/>
  <c r="O15" s="1"/>
  <c r="H15"/>
  <c r="J15"/>
  <c r="K15"/>
  <c r="L15"/>
  <c r="M15"/>
  <c r="N15"/>
  <c r="P15"/>
  <c r="Q15"/>
  <c r="R15"/>
  <c r="F16"/>
  <c r="I16" s="1"/>
  <c r="G16"/>
  <c r="H16"/>
  <c r="J16"/>
  <c r="K16"/>
  <c r="L16"/>
  <c r="M16"/>
  <c r="N16"/>
  <c r="O16"/>
  <c r="P16"/>
  <c r="Q16"/>
  <c r="R16"/>
  <c r="F17"/>
  <c r="Q17" s="1"/>
  <c r="H17"/>
  <c r="J17"/>
  <c r="K17"/>
  <c r="L17"/>
  <c r="M17"/>
  <c r="N17"/>
  <c r="O17"/>
  <c r="P17"/>
  <c r="R17"/>
  <c r="F18"/>
  <c r="Q18" s="1"/>
  <c r="H18"/>
  <c r="J18"/>
  <c r="K18"/>
  <c r="L18"/>
  <c r="M18"/>
  <c r="N18"/>
  <c r="O18"/>
  <c r="P18"/>
  <c r="R18"/>
  <c r="F19"/>
  <c r="K19" s="1"/>
  <c r="G19"/>
  <c r="H19"/>
  <c r="J19"/>
  <c r="L19"/>
  <c r="M19"/>
  <c r="N19"/>
  <c r="O19"/>
  <c r="P19"/>
  <c r="Q19"/>
  <c r="R19"/>
  <c r="F20"/>
  <c r="O20" s="1"/>
  <c r="G20"/>
  <c r="H20"/>
  <c r="J20"/>
  <c r="K20"/>
  <c r="L20"/>
  <c r="M20"/>
  <c r="N20"/>
  <c r="P20"/>
  <c r="R20"/>
  <c r="F21"/>
  <c r="M21" s="1"/>
  <c r="G21"/>
  <c r="H21"/>
  <c r="J21"/>
  <c r="K21"/>
  <c r="L21"/>
  <c r="N21"/>
  <c r="O21"/>
  <c r="P21"/>
  <c r="Q21"/>
  <c r="R21"/>
  <c r="F22"/>
  <c r="I22" s="1"/>
  <c r="G22"/>
  <c r="H22"/>
  <c r="J22"/>
  <c r="L22"/>
  <c r="M22"/>
  <c r="N22"/>
  <c r="O22"/>
  <c r="P22"/>
  <c r="Q22"/>
  <c r="R22"/>
  <c r="F23"/>
  <c r="M23" s="1"/>
  <c r="G23"/>
  <c r="H23"/>
  <c r="I23"/>
  <c r="J23"/>
  <c r="L23"/>
  <c r="N23"/>
  <c r="O23"/>
  <c r="P23"/>
  <c r="Q23"/>
  <c r="R23"/>
  <c r="F24"/>
  <c r="K24" s="1"/>
  <c r="G24"/>
  <c r="H24"/>
  <c r="I24"/>
  <c r="J24"/>
  <c r="L24"/>
  <c r="M24"/>
  <c r="N24"/>
  <c r="O24"/>
  <c r="P24"/>
  <c r="Q24"/>
  <c r="R24"/>
  <c r="F25"/>
  <c r="M25" s="1"/>
  <c r="G25"/>
  <c r="H25"/>
  <c r="I25"/>
  <c r="J25"/>
  <c r="L25"/>
  <c r="N25"/>
  <c r="O25"/>
  <c r="P25"/>
  <c r="Q25"/>
  <c r="R25"/>
  <c r="F26"/>
  <c r="I26" s="1"/>
  <c r="G26"/>
  <c r="H26"/>
  <c r="J26"/>
  <c r="L26"/>
  <c r="M26"/>
  <c r="N26"/>
  <c r="O26"/>
  <c r="P26"/>
  <c r="Q26"/>
  <c r="R26"/>
  <c r="F27"/>
  <c r="O27" s="1"/>
  <c r="G27"/>
  <c r="H27"/>
  <c r="I27"/>
  <c r="J27"/>
  <c r="L27"/>
  <c r="M27"/>
  <c r="N27"/>
  <c r="P27"/>
  <c r="R27"/>
  <c r="F28"/>
  <c r="M28" s="1"/>
  <c r="G28"/>
  <c r="H28"/>
  <c r="I28"/>
  <c r="J28"/>
  <c r="K28"/>
  <c r="L28"/>
  <c r="N28"/>
  <c r="O28"/>
  <c r="P28"/>
  <c r="Q28"/>
  <c r="R28"/>
  <c r="F29"/>
  <c r="O29" s="1"/>
  <c r="G29"/>
  <c r="H29"/>
  <c r="I29"/>
  <c r="J29"/>
  <c r="K29"/>
  <c r="L29"/>
  <c r="N29"/>
  <c r="P29"/>
  <c r="R29"/>
  <c r="F30"/>
  <c r="Q30" s="1"/>
  <c r="H30"/>
  <c r="I30"/>
  <c r="J30"/>
  <c r="K30"/>
  <c r="L30"/>
  <c r="N30"/>
  <c r="O30"/>
  <c r="P30"/>
  <c r="R30"/>
  <c r="F31"/>
  <c r="I31" s="1"/>
  <c r="G31"/>
  <c r="H31"/>
  <c r="J31"/>
  <c r="K31"/>
  <c r="L31"/>
  <c r="N31"/>
  <c r="O31"/>
  <c r="P31"/>
  <c r="Q31"/>
  <c r="R31"/>
  <c r="F32"/>
  <c r="Q32" s="1"/>
  <c r="H32"/>
  <c r="I32"/>
  <c r="J32"/>
  <c r="K32"/>
  <c r="L32"/>
  <c r="N32"/>
  <c r="O32"/>
  <c r="P32"/>
  <c r="R32"/>
  <c r="F33"/>
  <c r="G33" s="1"/>
  <c r="H33"/>
  <c r="J33"/>
  <c r="K33"/>
  <c r="L33"/>
  <c r="N33"/>
  <c r="O33"/>
  <c r="P33"/>
  <c r="Q33"/>
  <c r="R33"/>
  <c r="F34"/>
  <c r="I34" s="1"/>
  <c r="G34"/>
  <c r="H34"/>
  <c r="J34"/>
  <c r="K34"/>
  <c r="L34"/>
  <c r="M34"/>
  <c r="N34"/>
  <c r="O34"/>
  <c r="P34"/>
  <c r="Q34"/>
  <c r="R34"/>
  <c r="F35"/>
  <c r="I35" s="1"/>
  <c r="G35"/>
  <c r="H35"/>
  <c r="J35"/>
  <c r="K35"/>
  <c r="L35"/>
  <c r="M35"/>
  <c r="N35"/>
  <c r="O35"/>
  <c r="P35"/>
  <c r="Q35"/>
  <c r="R35"/>
  <c r="F36"/>
  <c r="G36" s="1"/>
  <c r="H36"/>
  <c r="J36"/>
  <c r="K36"/>
  <c r="L36"/>
  <c r="M36"/>
  <c r="N36"/>
  <c r="P36"/>
  <c r="Q36"/>
  <c r="R36"/>
  <c r="F37"/>
  <c r="G37" s="1"/>
  <c r="H37"/>
  <c r="J37"/>
  <c r="K37"/>
  <c r="L37"/>
  <c r="M37"/>
  <c r="N37"/>
  <c r="P37"/>
  <c r="Q37"/>
  <c r="R37"/>
  <c r="F38"/>
  <c r="K38" s="1"/>
  <c r="G38"/>
  <c r="H38"/>
  <c r="I38"/>
  <c r="J38"/>
  <c r="L38"/>
  <c r="M38"/>
  <c r="N38"/>
  <c r="P38"/>
  <c r="Q38"/>
  <c r="R38"/>
  <c r="F39"/>
  <c r="I39" s="1"/>
  <c r="G39"/>
  <c r="H39"/>
  <c r="J39"/>
  <c r="K39"/>
  <c r="L39"/>
  <c r="M39"/>
  <c r="N39"/>
  <c r="P39"/>
  <c r="Q39"/>
  <c r="R39"/>
  <c r="F40"/>
  <c r="G40" s="1"/>
  <c r="H40"/>
  <c r="J40"/>
  <c r="K40"/>
  <c r="L40"/>
  <c r="M40"/>
  <c r="N40"/>
  <c r="O40"/>
  <c r="P40"/>
  <c r="R40"/>
  <c r="F41"/>
  <c r="K41" s="1"/>
  <c r="G41"/>
  <c r="H41"/>
  <c r="I41"/>
  <c r="J41"/>
  <c r="L41"/>
  <c r="M41"/>
  <c r="N41"/>
  <c r="O41"/>
  <c r="P41"/>
  <c r="R41"/>
  <c r="F42"/>
  <c r="M42" s="1"/>
  <c r="G42"/>
  <c r="H42"/>
  <c r="I42"/>
  <c r="J42"/>
  <c r="K42"/>
  <c r="L42"/>
  <c r="N42"/>
  <c r="O42"/>
  <c r="P42"/>
  <c r="R42"/>
  <c r="F43"/>
  <c r="O43" s="1"/>
  <c r="G43"/>
  <c r="H43"/>
  <c r="I43"/>
  <c r="J43"/>
  <c r="K43"/>
  <c r="L43"/>
  <c r="M43"/>
  <c r="N43"/>
  <c r="P43"/>
  <c r="R43"/>
  <c r="F44"/>
  <c r="Q44" s="1"/>
  <c r="H44"/>
  <c r="I44"/>
  <c r="J44"/>
  <c r="K44"/>
  <c r="L44"/>
  <c r="M44"/>
  <c r="N44"/>
  <c r="O44"/>
  <c r="P44"/>
  <c r="R44"/>
  <c r="F45"/>
  <c r="I45" s="1"/>
  <c r="G45"/>
  <c r="H45"/>
  <c r="J45"/>
  <c r="K45"/>
  <c r="L45"/>
  <c r="M45"/>
  <c r="N45"/>
  <c r="O45"/>
  <c r="P45"/>
  <c r="R45"/>
  <c r="X45" i="6"/>
  <c r="Y45" s="1"/>
  <c r="X40"/>
  <c r="Z40" s="1"/>
  <c r="X41"/>
  <c r="Y41" s="1"/>
  <c r="X42"/>
  <c r="Y42" s="1"/>
  <c r="X43"/>
  <c r="Y43" s="1"/>
  <c r="X44"/>
  <c r="Z44" s="1"/>
  <c r="Z45" i="2"/>
  <c r="AA45" s="1"/>
  <c r="Z40"/>
  <c r="AA40" s="1"/>
  <c r="Z41"/>
  <c r="AB41" s="1"/>
  <c r="Z42"/>
  <c r="AA42" s="1"/>
  <c r="Z43"/>
  <c r="AA43" s="1"/>
  <c r="Z44"/>
  <c r="AA44" s="1"/>
  <c r="AB44" l="1"/>
  <c r="K23"/>
  <c r="K25"/>
  <c r="K27"/>
  <c r="K22"/>
  <c r="I20"/>
  <c r="Q45"/>
  <c r="O38"/>
  <c r="M29"/>
  <c r="I19"/>
  <c r="G15"/>
  <c r="O36"/>
  <c r="Q42"/>
  <c r="Q41"/>
  <c r="Q40"/>
  <c r="O37"/>
  <c r="M33"/>
  <c r="M30"/>
  <c r="M31"/>
  <c r="M32"/>
  <c r="K26"/>
  <c r="I21"/>
  <c r="I18"/>
  <c r="G14"/>
  <c r="G13"/>
  <c r="G11"/>
  <c r="I17"/>
  <c r="G12"/>
  <c r="I15"/>
  <c r="G32"/>
  <c r="G30"/>
  <c r="G18"/>
  <c r="G17"/>
  <c r="O39"/>
  <c r="I40"/>
  <c r="I37"/>
  <c r="I36"/>
  <c r="I33"/>
  <c r="Q29"/>
  <c r="Q27"/>
  <c r="Q20"/>
  <c r="Q43"/>
  <c r="G44"/>
  <c r="Y40" i="9"/>
  <c r="Y42" i="7"/>
  <c r="Y44" i="10"/>
  <c r="AA44" s="1"/>
  <c r="Y42" i="11"/>
  <c r="AA42" s="1"/>
  <c r="Z43"/>
  <c r="AA43" s="1"/>
  <c r="Y44"/>
  <c r="Y42" i="13"/>
  <c r="AA42" s="1"/>
  <c r="Y40" i="15"/>
  <c r="AA40" s="1"/>
  <c r="Y40" i="8"/>
  <c r="AA40" s="1"/>
  <c r="Y42" i="10"/>
  <c r="AA42" s="1"/>
  <c r="Z43"/>
  <c r="AA43" s="1"/>
  <c r="Z40" i="12"/>
  <c r="AA40" s="1"/>
  <c r="AB40" i="2"/>
  <c r="AC40" s="1"/>
  <c r="Z42" i="6"/>
  <c r="Y40" i="14"/>
  <c r="AA40" s="1"/>
  <c r="Y42" i="16"/>
  <c r="AA42" s="1"/>
  <c r="Z43"/>
  <c r="AA43" s="1"/>
  <c r="Y44"/>
  <c r="Z45" i="6"/>
  <c r="AA45" s="1"/>
  <c r="AA42" i="15"/>
  <c r="AC44" i="2"/>
  <c r="Y40" i="6"/>
  <c r="AA40" s="1"/>
  <c r="Z42" i="9"/>
  <c r="AA42" s="1"/>
  <c r="Z43"/>
  <c r="AA43" s="1"/>
  <c r="Y44"/>
  <c r="AA44" s="1"/>
  <c r="Y42" i="12"/>
  <c r="AA42" s="1"/>
  <c r="Z43"/>
  <c r="AA43" s="1"/>
  <c r="Y44"/>
  <c r="AA44" s="1"/>
  <c r="Z42" i="15"/>
  <c r="Z43"/>
  <c r="AA43" s="1"/>
  <c r="Y44"/>
  <c r="AA44" s="1"/>
  <c r="AB43" i="2"/>
  <c r="Y44" i="6"/>
  <c r="AA44" s="1"/>
  <c r="O41" i="17"/>
  <c r="AA41" i="2"/>
  <c r="AC41" s="1"/>
  <c r="Y43" i="8"/>
  <c r="Z43"/>
  <c r="Z40" i="11"/>
  <c r="Y40"/>
  <c r="Y43" i="14"/>
  <c r="Z43"/>
  <c r="Z42" i="8"/>
  <c r="Y42"/>
  <c r="AA42" s="1"/>
  <c r="Z42" i="14"/>
  <c r="Y42"/>
  <c r="AB45" i="2"/>
  <c r="AC45" s="1"/>
  <c r="AC43"/>
  <c r="AA42" i="6"/>
  <c r="Z44" i="8"/>
  <c r="Y44"/>
  <c r="Z44" i="14"/>
  <c r="Y44"/>
  <c r="AA44" i="16"/>
  <c r="AA42" i="7"/>
  <c r="Y40"/>
  <c r="AA40" s="1"/>
  <c r="Z43"/>
  <c r="AA43" s="1"/>
  <c r="Y44"/>
  <c r="AA44" s="1"/>
  <c r="AA40" i="9"/>
  <c r="Y40" i="10"/>
  <c r="AA40" s="1"/>
  <c r="AA44" i="11"/>
  <c r="Y40" i="13"/>
  <c r="AA40" s="1"/>
  <c r="Z43"/>
  <c r="AA43" s="1"/>
  <c r="Y44"/>
  <c r="AA44" s="1"/>
  <c r="Y40" i="16"/>
  <c r="AA40" s="1"/>
  <c r="H40" i="17"/>
  <c r="O42"/>
  <c r="H41"/>
  <c r="O40"/>
  <c r="H39"/>
  <c r="O44"/>
  <c r="O43"/>
  <c r="O39"/>
  <c r="D52" i="1"/>
  <c r="D51"/>
  <c r="H44" i="17"/>
  <c r="D50" i="1"/>
  <c r="D49"/>
  <c r="D47"/>
  <c r="H43" i="17"/>
  <c r="D48" i="1"/>
  <c r="H42" i="17"/>
  <c r="Y41" i="16"/>
  <c r="AA41" s="1"/>
  <c r="Y45"/>
  <c r="AA45" s="1"/>
  <c r="Y41" i="15"/>
  <c r="AA41" s="1"/>
  <c r="Y45"/>
  <c r="AA45" s="1"/>
  <c r="Y41" i="14"/>
  <c r="AA41" s="1"/>
  <c r="Y45"/>
  <c r="AA45" s="1"/>
  <c r="Y41" i="13"/>
  <c r="AA41" s="1"/>
  <c r="Y45"/>
  <c r="AA45" s="1"/>
  <c r="Y41" i="12"/>
  <c r="AA41" s="1"/>
  <c r="Y45"/>
  <c r="AA45" s="1"/>
  <c r="Y41" i="11"/>
  <c r="AA41" s="1"/>
  <c r="Y45"/>
  <c r="AA45" s="1"/>
  <c r="Y41" i="10"/>
  <c r="AA41" s="1"/>
  <c r="Y45"/>
  <c r="AA45" s="1"/>
  <c r="Y41" i="9"/>
  <c r="AA41" s="1"/>
  <c r="Y45"/>
  <c r="AA45" s="1"/>
  <c r="Y41" i="8"/>
  <c r="AA41" s="1"/>
  <c r="Y45"/>
  <c r="AA45" s="1"/>
  <c r="Y41" i="7"/>
  <c r="AA41" s="1"/>
  <c r="Y45"/>
  <c r="AA45" s="1"/>
  <c r="Z43" i="6"/>
  <c r="AA43" s="1"/>
  <c r="Z41"/>
  <c r="AA41" s="1"/>
  <c r="AB42" i="2"/>
  <c r="AC42" s="1"/>
  <c r="M42" i="7"/>
  <c r="B7"/>
  <c r="Q44" s="1"/>
  <c r="I22" l="1"/>
  <c r="P43" i="17"/>
  <c r="AA44" i="14"/>
  <c r="O20" i="7"/>
  <c r="P39" i="17"/>
  <c r="AA42" i="14"/>
  <c r="P40" i="17"/>
  <c r="P44"/>
  <c r="P41"/>
  <c r="AA43" i="8"/>
  <c r="K39" i="7"/>
  <c r="O39"/>
  <c r="L39"/>
  <c r="P39"/>
  <c r="M39"/>
  <c r="N39"/>
  <c r="Q39"/>
  <c r="J39"/>
  <c r="R39"/>
  <c r="M35"/>
  <c r="Q35"/>
  <c r="J35"/>
  <c r="N35"/>
  <c r="R35"/>
  <c r="P35"/>
  <c r="K35"/>
  <c r="L35"/>
  <c r="O35"/>
  <c r="K31"/>
  <c r="O31"/>
  <c r="L31"/>
  <c r="P31"/>
  <c r="N31"/>
  <c r="Q31"/>
  <c r="J31"/>
  <c r="R31"/>
  <c r="M31"/>
  <c r="L27"/>
  <c r="Q27"/>
  <c r="I27"/>
  <c r="M27"/>
  <c r="R27"/>
  <c r="K27"/>
  <c r="N27"/>
  <c r="P27"/>
  <c r="J27"/>
  <c r="L23"/>
  <c r="Q23"/>
  <c r="J23"/>
  <c r="O23"/>
  <c r="I23"/>
  <c r="P23"/>
  <c r="R23"/>
  <c r="K23"/>
  <c r="N23"/>
  <c r="I19"/>
  <c r="N19"/>
  <c r="R19"/>
  <c r="L19"/>
  <c r="P19"/>
  <c r="J19"/>
  <c r="M19"/>
  <c r="O19"/>
  <c r="Q19"/>
  <c r="L15"/>
  <c r="Q15"/>
  <c r="J15"/>
  <c r="N15"/>
  <c r="I15"/>
  <c r="R15"/>
  <c r="K15"/>
  <c r="M15"/>
  <c r="P15"/>
  <c r="J11"/>
  <c r="O11"/>
  <c r="L11"/>
  <c r="Q11"/>
  <c r="P11"/>
  <c r="I11"/>
  <c r="R11"/>
  <c r="K11"/>
  <c r="N11"/>
  <c r="L41"/>
  <c r="L43"/>
  <c r="K42"/>
  <c r="L40"/>
  <c r="K41"/>
  <c r="L44"/>
  <c r="K45"/>
  <c r="L42"/>
  <c r="K40"/>
  <c r="K43"/>
  <c r="K44"/>
  <c r="L45"/>
  <c r="I31"/>
  <c r="O27"/>
  <c r="K38"/>
  <c r="O38"/>
  <c r="L38"/>
  <c r="P38"/>
  <c r="J38"/>
  <c r="R38"/>
  <c r="M38"/>
  <c r="N38"/>
  <c r="I38"/>
  <c r="Q38"/>
  <c r="M34"/>
  <c r="Q34"/>
  <c r="J34"/>
  <c r="N34"/>
  <c r="R34"/>
  <c r="L34"/>
  <c r="O34"/>
  <c r="P34"/>
  <c r="K34"/>
  <c r="J30"/>
  <c r="N30"/>
  <c r="K30"/>
  <c r="O30"/>
  <c r="L30"/>
  <c r="M30"/>
  <c r="P30"/>
  <c r="I30"/>
  <c r="R30"/>
  <c r="M26"/>
  <c r="Q26"/>
  <c r="J26"/>
  <c r="N26"/>
  <c r="R26"/>
  <c r="P26"/>
  <c r="K26"/>
  <c r="L26"/>
  <c r="O26"/>
  <c r="M22"/>
  <c r="Q22"/>
  <c r="K22"/>
  <c r="O22"/>
  <c r="N22"/>
  <c r="P22"/>
  <c r="R22"/>
  <c r="J22"/>
  <c r="L22"/>
  <c r="J18"/>
  <c r="N18"/>
  <c r="R18"/>
  <c r="L18"/>
  <c r="P18"/>
  <c r="O18"/>
  <c r="I18"/>
  <c r="Q18"/>
  <c r="K18"/>
  <c r="M18"/>
  <c r="I14"/>
  <c r="M14"/>
  <c r="Q14"/>
  <c r="K14"/>
  <c r="O14"/>
  <c r="P14"/>
  <c r="J14"/>
  <c r="R14"/>
  <c r="L14"/>
  <c r="N14"/>
  <c r="R40"/>
  <c r="R41"/>
  <c r="R43"/>
  <c r="R42"/>
  <c r="Q42"/>
  <c r="R45"/>
  <c r="Q40"/>
  <c r="Q45"/>
  <c r="Q41"/>
  <c r="Q43"/>
  <c r="R44"/>
  <c r="J44"/>
  <c r="I45"/>
  <c r="I40"/>
  <c r="J43"/>
  <c r="I44"/>
  <c r="J42"/>
  <c r="J41"/>
  <c r="I41"/>
  <c r="I43"/>
  <c r="I42"/>
  <c r="J40"/>
  <c r="J45"/>
  <c r="M23"/>
  <c r="I39"/>
  <c r="K19"/>
  <c r="I34"/>
  <c r="I26"/>
  <c r="I35"/>
  <c r="L37"/>
  <c r="P37"/>
  <c r="I37"/>
  <c r="M37"/>
  <c r="Q37"/>
  <c r="O37"/>
  <c r="J37"/>
  <c r="R37"/>
  <c r="K37"/>
  <c r="N37"/>
  <c r="I33"/>
  <c r="M33"/>
  <c r="Q33"/>
  <c r="J33"/>
  <c r="N33"/>
  <c r="R33"/>
  <c r="P33"/>
  <c r="K33"/>
  <c r="L33"/>
  <c r="O33"/>
  <c r="K29"/>
  <c r="O29"/>
  <c r="L29"/>
  <c r="P29"/>
  <c r="J29"/>
  <c r="R29"/>
  <c r="M29"/>
  <c r="N29"/>
  <c r="I29"/>
  <c r="Q29"/>
  <c r="L25"/>
  <c r="P25"/>
  <c r="K25"/>
  <c r="Q25"/>
  <c r="M25"/>
  <c r="R25"/>
  <c r="J25"/>
  <c r="N25"/>
  <c r="O25"/>
  <c r="I25"/>
  <c r="I21"/>
  <c r="M21"/>
  <c r="Q21"/>
  <c r="K21"/>
  <c r="O21"/>
  <c r="J21"/>
  <c r="R21"/>
  <c r="L21"/>
  <c r="N21"/>
  <c r="P21"/>
  <c r="K17"/>
  <c r="O17"/>
  <c r="I17"/>
  <c r="M17"/>
  <c r="Q17"/>
  <c r="N17"/>
  <c r="P17"/>
  <c r="J17"/>
  <c r="R17"/>
  <c r="L17"/>
  <c r="I13"/>
  <c r="N13"/>
  <c r="R13"/>
  <c r="L13"/>
  <c r="P13"/>
  <c r="M13"/>
  <c r="O13"/>
  <c r="Q13"/>
  <c r="J13"/>
  <c r="O40"/>
  <c r="O44"/>
  <c r="P42"/>
  <c r="P41"/>
  <c r="P45"/>
  <c r="P43"/>
  <c r="P44"/>
  <c r="O42"/>
  <c r="P40"/>
  <c r="O41"/>
  <c r="O45"/>
  <c r="M11"/>
  <c r="K13"/>
  <c r="I36"/>
  <c r="M36"/>
  <c r="Q36"/>
  <c r="J36"/>
  <c r="N36"/>
  <c r="R36"/>
  <c r="L36"/>
  <c r="O36"/>
  <c r="P36"/>
  <c r="K36"/>
  <c r="J32"/>
  <c r="N32"/>
  <c r="R32"/>
  <c r="K32"/>
  <c r="O32"/>
  <c r="P32"/>
  <c r="I32"/>
  <c r="Q32"/>
  <c r="L32"/>
  <c r="M32"/>
  <c r="L28"/>
  <c r="P28"/>
  <c r="I28"/>
  <c r="M28"/>
  <c r="Q28"/>
  <c r="O28"/>
  <c r="J28"/>
  <c r="R28"/>
  <c r="K28"/>
  <c r="N28"/>
  <c r="M24"/>
  <c r="Q24"/>
  <c r="N24"/>
  <c r="I24"/>
  <c r="O24"/>
  <c r="P24"/>
  <c r="R24"/>
  <c r="J24"/>
  <c r="L24"/>
  <c r="I20"/>
  <c r="M20"/>
  <c r="R20"/>
  <c r="K20"/>
  <c r="P20"/>
  <c r="N20"/>
  <c r="Q20"/>
  <c r="J20"/>
  <c r="L20"/>
  <c r="L16"/>
  <c r="P16"/>
  <c r="J16"/>
  <c r="N16"/>
  <c r="R16"/>
  <c r="K16"/>
  <c r="M16"/>
  <c r="O16"/>
  <c r="Q16"/>
  <c r="I16"/>
  <c r="J12"/>
  <c r="N12"/>
  <c r="R12"/>
  <c r="L12"/>
  <c r="P12"/>
  <c r="I12"/>
  <c r="Q12"/>
  <c r="K12"/>
  <c r="M12"/>
  <c r="O12"/>
  <c r="N42"/>
  <c r="N40"/>
  <c r="N45"/>
  <c r="M40"/>
  <c r="M41"/>
  <c r="N44"/>
  <c r="M45"/>
  <c r="N43"/>
  <c r="M44"/>
  <c r="N41"/>
  <c r="M43"/>
  <c r="O15"/>
  <c r="Q30"/>
  <c r="O43"/>
  <c r="K24"/>
  <c r="AA44" i="8"/>
  <c r="AA40" i="11"/>
  <c r="AA43" i="14"/>
  <c r="P42" i="17"/>
  <c r="B18" i="1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A3" i="17"/>
  <c r="A4"/>
  <c r="A5"/>
  <c r="A6"/>
  <c r="A7"/>
  <c r="A2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N9"/>
  <c r="M9"/>
  <c r="L9"/>
  <c r="K9"/>
  <c r="K45" s="1"/>
  <c r="J9"/>
  <c r="I9"/>
  <c r="G9"/>
  <c r="F9"/>
  <c r="E9"/>
  <c r="D9"/>
  <c r="C9"/>
  <c r="X39" i="8"/>
  <c r="X38"/>
  <c r="Z38" s="1"/>
  <c r="X37"/>
  <c r="X36"/>
  <c r="Y36" s="1"/>
  <c r="X35"/>
  <c r="Z35" s="1"/>
  <c r="X34"/>
  <c r="Y34" s="1"/>
  <c r="X33"/>
  <c r="Z33" s="1"/>
  <c r="X32"/>
  <c r="X31"/>
  <c r="Z31" s="1"/>
  <c r="X30"/>
  <c r="X29"/>
  <c r="Y29" s="1"/>
  <c r="X28"/>
  <c r="X27"/>
  <c r="Y27" s="1"/>
  <c r="X26"/>
  <c r="Z26" s="1"/>
  <c r="X25"/>
  <c r="X24"/>
  <c r="X23"/>
  <c r="X22"/>
  <c r="Z22" s="1"/>
  <c r="X21"/>
  <c r="X20"/>
  <c r="X19"/>
  <c r="Z19" s="1"/>
  <c r="X18"/>
  <c r="Y18" s="1"/>
  <c r="X17"/>
  <c r="X16"/>
  <c r="X15"/>
  <c r="X14"/>
  <c r="X13"/>
  <c r="X12"/>
  <c r="X11"/>
  <c r="F10"/>
  <c r="C10"/>
  <c r="X39" i="9"/>
  <c r="C39"/>
  <c r="X38"/>
  <c r="C38"/>
  <c r="X37"/>
  <c r="C37"/>
  <c r="X36"/>
  <c r="C36"/>
  <c r="X35"/>
  <c r="C35"/>
  <c r="X34"/>
  <c r="C34"/>
  <c r="X33"/>
  <c r="C33"/>
  <c r="X32"/>
  <c r="Z32" s="1"/>
  <c r="C32"/>
  <c r="X31"/>
  <c r="C31"/>
  <c r="X30"/>
  <c r="Z30" s="1"/>
  <c r="C30"/>
  <c r="X29"/>
  <c r="C29"/>
  <c r="X28"/>
  <c r="Z28" s="1"/>
  <c r="C28"/>
  <c r="X27"/>
  <c r="C27"/>
  <c r="X26"/>
  <c r="Y26" s="1"/>
  <c r="C26"/>
  <c r="X25"/>
  <c r="Z25" s="1"/>
  <c r="C25"/>
  <c r="X24"/>
  <c r="Y24" s="1"/>
  <c r="C24"/>
  <c r="X23"/>
  <c r="Z23" s="1"/>
  <c r="C23"/>
  <c r="X22"/>
  <c r="C22"/>
  <c r="X21"/>
  <c r="Z21" s="1"/>
  <c r="C21"/>
  <c r="X20"/>
  <c r="C20"/>
  <c r="X19"/>
  <c r="Y19" s="1"/>
  <c r="C19"/>
  <c r="X18"/>
  <c r="C18"/>
  <c r="X17"/>
  <c r="Y17" s="1"/>
  <c r="C17"/>
  <c r="X16"/>
  <c r="Z16" s="1"/>
  <c r="C16"/>
  <c r="X15"/>
  <c r="C15"/>
  <c r="X14"/>
  <c r="C14"/>
  <c r="X13"/>
  <c r="C13"/>
  <c r="X12"/>
  <c r="Z12" s="1"/>
  <c r="C12"/>
  <c r="X11"/>
  <c r="C11"/>
  <c r="F10"/>
  <c r="C10"/>
  <c r="X39" i="10"/>
  <c r="Y39" s="1"/>
  <c r="C39"/>
  <c r="X38"/>
  <c r="Z38" s="1"/>
  <c r="C38"/>
  <c r="X37"/>
  <c r="C37"/>
  <c r="X36"/>
  <c r="C36"/>
  <c r="X35"/>
  <c r="C35"/>
  <c r="X34"/>
  <c r="Z34" s="1"/>
  <c r="C34"/>
  <c r="X33"/>
  <c r="C33"/>
  <c r="X32"/>
  <c r="C32"/>
  <c r="X31"/>
  <c r="Z31" s="1"/>
  <c r="C31"/>
  <c r="X30"/>
  <c r="Y30" s="1"/>
  <c r="C30"/>
  <c r="X29"/>
  <c r="C29"/>
  <c r="X28"/>
  <c r="C28"/>
  <c r="X27"/>
  <c r="C27"/>
  <c r="X26"/>
  <c r="C26"/>
  <c r="X25"/>
  <c r="C25"/>
  <c r="X24"/>
  <c r="C24"/>
  <c r="X23"/>
  <c r="C23"/>
  <c r="X22"/>
  <c r="Z22" s="1"/>
  <c r="C22"/>
  <c r="X21"/>
  <c r="Y21" s="1"/>
  <c r="C21"/>
  <c r="X20"/>
  <c r="C20"/>
  <c r="X19"/>
  <c r="C19"/>
  <c r="X18"/>
  <c r="Z18" s="1"/>
  <c r="C18"/>
  <c r="X17"/>
  <c r="C17"/>
  <c r="X16"/>
  <c r="Z16" s="1"/>
  <c r="C16"/>
  <c r="X15"/>
  <c r="Z15" s="1"/>
  <c r="C15"/>
  <c r="X14"/>
  <c r="Z14" s="1"/>
  <c r="C14"/>
  <c r="X13"/>
  <c r="C13"/>
  <c r="X12"/>
  <c r="Y12" s="1"/>
  <c r="C12"/>
  <c r="X11"/>
  <c r="Z11" s="1"/>
  <c r="C11"/>
  <c r="Z10"/>
  <c r="F10"/>
  <c r="C10"/>
  <c r="X39" i="11"/>
  <c r="C39"/>
  <c r="X38"/>
  <c r="Y38" s="1"/>
  <c r="C38"/>
  <c r="X37"/>
  <c r="Z37" s="1"/>
  <c r="C37"/>
  <c r="X36"/>
  <c r="Y36" s="1"/>
  <c r="C36"/>
  <c r="X35"/>
  <c r="C35"/>
  <c r="X34"/>
  <c r="C34"/>
  <c r="X33"/>
  <c r="C33"/>
  <c r="X32"/>
  <c r="Z32" s="1"/>
  <c r="C32"/>
  <c r="X31"/>
  <c r="C31"/>
  <c r="X30"/>
  <c r="C30"/>
  <c r="X29"/>
  <c r="C29"/>
  <c r="X28"/>
  <c r="Z28" s="1"/>
  <c r="C28"/>
  <c r="X27"/>
  <c r="C27"/>
  <c r="X26"/>
  <c r="Z26" s="1"/>
  <c r="C26"/>
  <c r="X25"/>
  <c r="Z25" s="1"/>
  <c r="C25"/>
  <c r="X24"/>
  <c r="Z24" s="1"/>
  <c r="C24"/>
  <c r="X23"/>
  <c r="C23"/>
  <c r="X22"/>
  <c r="Y22" s="1"/>
  <c r="C22"/>
  <c r="X21"/>
  <c r="Z21" s="1"/>
  <c r="C21"/>
  <c r="X20"/>
  <c r="Y20" s="1"/>
  <c r="C20"/>
  <c r="X19"/>
  <c r="C19"/>
  <c r="X18"/>
  <c r="C18"/>
  <c r="X17"/>
  <c r="C17"/>
  <c r="X16"/>
  <c r="Z16" s="1"/>
  <c r="C16"/>
  <c r="X15"/>
  <c r="C15"/>
  <c r="X14"/>
  <c r="C14"/>
  <c r="X13"/>
  <c r="C13"/>
  <c r="X12"/>
  <c r="Z12" s="1"/>
  <c r="C12"/>
  <c r="X11"/>
  <c r="C11"/>
  <c r="F10"/>
  <c r="C10"/>
  <c r="X39" i="12"/>
  <c r="X38"/>
  <c r="Z38" s="1"/>
  <c r="X37"/>
  <c r="X36"/>
  <c r="X35"/>
  <c r="X34"/>
  <c r="Z34" s="1"/>
  <c r="X33"/>
  <c r="X32"/>
  <c r="Z32" s="1"/>
  <c r="X31"/>
  <c r="Z31" s="1"/>
  <c r="X30"/>
  <c r="Z30" s="1"/>
  <c r="X29"/>
  <c r="X28"/>
  <c r="Y28" s="1"/>
  <c r="X27"/>
  <c r="Z27" s="1"/>
  <c r="X26"/>
  <c r="Y26" s="1"/>
  <c r="X25"/>
  <c r="X24"/>
  <c r="Y24" s="1"/>
  <c r="X23"/>
  <c r="Z23" s="1"/>
  <c r="X22"/>
  <c r="Y22" s="1"/>
  <c r="X21"/>
  <c r="X20"/>
  <c r="Y20" s="1"/>
  <c r="X19"/>
  <c r="Z19" s="1"/>
  <c r="X18"/>
  <c r="Y18" s="1"/>
  <c r="X17"/>
  <c r="X16"/>
  <c r="X15"/>
  <c r="Z15" s="1"/>
  <c r="X14"/>
  <c r="Z14" s="1"/>
  <c r="X13"/>
  <c r="X12"/>
  <c r="X11"/>
  <c r="F10"/>
  <c r="C10"/>
  <c r="X39" i="13"/>
  <c r="X38"/>
  <c r="Y38" s="1"/>
  <c r="X37"/>
  <c r="X36"/>
  <c r="Y36" s="1"/>
  <c r="X35"/>
  <c r="X34"/>
  <c r="Y34" s="1"/>
  <c r="X33"/>
  <c r="X32"/>
  <c r="Y32" s="1"/>
  <c r="X31"/>
  <c r="X30"/>
  <c r="X29"/>
  <c r="Z29" s="1"/>
  <c r="X28"/>
  <c r="Z28" s="1"/>
  <c r="X27"/>
  <c r="X26"/>
  <c r="X25"/>
  <c r="X24"/>
  <c r="Z24" s="1"/>
  <c r="X23"/>
  <c r="X22"/>
  <c r="Z22" s="1"/>
  <c r="X21"/>
  <c r="Z21" s="1"/>
  <c r="X20"/>
  <c r="Y20" s="1"/>
  <c r="X19"/>
  <c r="X18"/>
  <c r="Z18" s="1"/>
  <c r="X17"/>
  <c r="Z17" s="1"/>
  <c r="X16"/>
  <c r="Z16" s="1"/>
  <c r="X15"/>
  <c r="X14"/>
  <c r="Z14" s="1"/>
  <c r="X13"/>
  <c r="Z13" s="1"/>
  <c r="X12"/>
  <c r="Y12" s="1"/>
  <c r="X11"/>
  <c r="F10"/>
  <c r="C10"/>
  <c r="X39" i="14"/>
  <c r="Z39" s="1"/>
  <c r="X38"/>
  <c r="Z38" s="1"/>
  <c r="X37"/>
  <c r="X36"/>
  <c r="Y36" s="1"/>
  <c r="X35"/>
  <c r="Z35" s="1"/>
  <c r="X34"/>
  <c r="Y34" s="1"/>
  <c r="X33"/>
  <c r="X32"/>
  <c r="Z32" s="1"/>
  <c r="X31"/>
  <c r="Z31" s="1"/>
  <c r="X30"/>
  <c r="Z30" s="1"/>
  <c r="X29"/>
  <c r="X28"/>
  <c r="Y28" s="1"/>
  <c r="X27"/>
  <c r="Z27" s="1"/>
  <c r="X26"/>
  <c r="Y26" s="1"/>
  <c r="X25"/>
  <c r="X24"/>
  <c r="X23"/>
  <c r="X22"/>
  <c r="Z22" s="1"/>
  <c r="X21"/>
  <c r="X20"/>
  <c r="Z20" s="1"/>
  <c r="X19"/>
  <c r="Y19" s="1"/>
  <c r="X18"/>
  <c r="Z18" s="1"/>
  <c r="X17"/>
  <c r="X16"/>
  <c r="Z16" s="1"/>
  <c r="X15"/>
  <c r="Z15" s="1"/>
  <c r="X14"/>
  <c r="Z14" s="1"/>
  <c r="X13"/>
  <c r="X12"/>
  <c r="Y12" s="1"/>
  <c r="X11"/>
  <c r="Z11" s="1"/>
  <c r="F10"/>
  <c r="C10"/>
  <c r="X39" i="15"/>
  <c r="X38"/>
  <c r="Z38" s="1"/>
  <c r="X37"/>
  <c r="Z37" s="1"/>
  <c r="X36"/>
  <c r="Z36" s="1"/>
  <c r="X35"/>
  <c r="X34"/>
  <c r="Y34" s="1"/>
  <c r="X33"/>
  <c r="X32"/>
  <c r="Y32" s="1"/>
  <c r="X31"/>
  <c r="X30"/>
  <c r="X29"/>
  <c r="X28"/>
  <c r="Z28" s="1"/>
  <c r="X27"/>
  <c r="X26"/>
  <c r="Z26" s="1"/>
  <c r="X25"/>
  <c r="Y25" s="1"/>
  <c r="X24"/>
  <c r="Z24" s="1"/>
  <c r="X23"/>
  <c r="X22"/>
  <c r="Y22" s="1"/>
  <c r="X21"/>
  <c r="Z21" s="1"/>
  <c r="X20"/>
  <c r="Z20" s="1"/>
  <c r="X19"/>
  <c r="X18"/>
  <c r="Y18" s="1"/>
  <c r="X17"/>
  <c r="X16"/>
  <c r="Y16" s="1"/>
  <c r="X15"/>
  <c r="X14"/>
  <c r="X13"/>
  <c r="Z13" s="1"/>
  <c r="X12"/>
  <c r="Z12" s="1"/>
  <c r="X11"/>
  <c r="F10"/>
  <c r="X39" i="16"/>
  <c r="Y39" s="1"/>
  <c r="C39"/>
  <c r="X38"/>
  <c r="Z38" s="1"/>
  <c r="C38"/>
  <c r="X37"/>
  <c r="C37"/>
  <c r="X36"/>
  <c r="Y36" s="1"/>
  <c r="C36"/>
  <c r="X35"/>
  <c r="C35"/>
  <c r="X34"/>
  <c r="Z34" s="1"/>
  <c r="C34"/>
  <c r="X33"/>
  <c r="C33"/>
  <c r="X32"/>
  <c r="Y32" s="1"/>
  <c r="C32"/>
  <c r="X31"/>
  <c r="C31"/>
  <c r="X30"/>
  <c r="Z30" s="1"/>
  <c r="C30"/>
  <c r="X29"/>
  <c r="C29"/>
  <c r="X28"/>
  <c r="Y28" s="1"/>
  <c r="C28"/>
  <c r="X27"/>
  <c r="C27"/>
  <c r="X26"/>
  <c r="Z26" s="1"/>
  <c r="C26"/>
  <c r="X25"/>
  <c r="C25"/>
  <c r="X24"/>
  <c r="Y24" s="1"/>
  <c r="C24"/>
  <c r="X23"/>
  <c r="Y23" s="1"/>
  <c r="C23"/>
  <c r="X22"/>
  <c r="Z22" s="1"/>
  <c r="C22"/>
  <c r="X21"/>
  <c r="C21"/>
  <c r="X20"/>
  <c r="Y20" s="1"/>
  <c r="C20"/>
  <c r="X19"/>
  <c r="C19"/>
  <c r="X18"/>
  <c r="Z18" s="1"/>
  <c r="C18"/>
  <c r="X17"/>
  <c r="C17"/>
  <c r="X16"/>
  <c r="Y16" s="1"/>
  <c r="C16"/>
  <c r="X15"/>
  <c r="C15"/>
  <c r="X14"/>
  <c r="Z14" s="1"/>
  <c r="C14"/>
  <c r="X13"/>
  <c r="C13"/>
  <c r="X12"/>
  <c r="Y12" s="1"/>
  <c r="C12"/>
  <c r="X11"/>
  <c r="C11"/>
  <c r="F10"/>
  <c r="C10"/>
  <c r="X39" i="7"/>
  <c r="X38"/>
  <c r="Z38" s="1"/>
  <c r="X37"/>
  <c r="X36"/>
  <c r="X35"/>
  <c r="X34"/>
  <c r="Z34" s="1"/>
  <c r="X33"/>
  <c r="X32"/>
  <c r="X31"/>
  <c r="X30"/>
  <c r="X29"/>
  <c r="X28"/>
  <c r="X27"/>
  <c r="X26"/>
  <c r="X25"/>
  <c r="X24"/>
  <c r="X23"/>
  <c r="X22"/>
  <c r="X21"/>
  <c r="X20"/>
  <c r="Z20" s="1"/>
  <c r="X19"/>
  <c r="X18"/>
  <c r="X17"/>
  <c r="X16"/>
  <c r="X15"/>
  <c r="X14"/>
  <c r="X13"/>
  <c r="X12"/>
  <c r="Y12" s="1"/>
  <c r="X11"/>
  <c r="F10"/>
  <c r="C10"/>
  <c r="H10" i="2"/>
  <c r="H46" s="1"/>
  <c r="E2" s="1"/>
  <c r="C10" i="6"/>
  <c r="X39"/>
  <c r="X38"/>
  <c r="X37"/>
  <c r="X36"/>
  <c r="X35"/>
  <c r="X34"/>
  <c r="X33"/>
  <c r="X32"/>
  <c r="X31"/>
  <c r="X30"/>
  <c r="Z30" s="1"/>
  <c r="X29"/>
  <c r="X28"/>
  <c r="X27"/>
  <c r="X26"/>
  <c r="Z26" s="1"/>
  <c r="X25"/>
  <c r="X24"/>
  <c r="X23"/>
  <c r="X22"/>
  <c r="X21"/>
  <c r="X20"/>
  <c r="X19"/>
  <c r="X18"/>
  <c r="X17"/>
  <c r="X16"/>
  <c r="Z16" s="1"/>
  <c r="X15"/>
  <c r="X14"/>
  <c r="X13"/>
  <c r="X12"/>
  <c r="Z12" s="1"/>
  <c r="X11"/>
  <c r="F10"/>
  <c r="N45" i="17" l="1"/>
  <c r="J45"/>
  <c r="L45"/>
  <c r="I45"/>
  <c r="M45"/>
  <c r="F45"/>
  <c r="G45"/>
  <c r="O25"/>
  <c r="O21"/>
  <c r="O17"/>
  <c r="Z36" i="13"/>
  <c r="AA36" s="1"/>
  <c r="E45" i="17"/>
  <c r="Z18" i="8"/>
  <c r="Y18" i="16"/>
  <c r="AA18" s="1"/>
  <c r="Z32" i="15"/>
  <c r="AA32" s="1"/>
  <c r="D45" i="17"/>
  <c r="C45"/>
  <c r="B45"/>
  <c r="Y20" i="15"/>
  <c r="AA20" s="1"/>
  <c r="Z12" i="13"/>
  <c r="AA12" s="1"/>
  <c r="Y30" i="12"/>
  <c r="AA30" s="1"/>
  <c r="Y34" i="16"/>
  <c r="AA34" s="1"/>
  <c r="Z22" i="15"/>
  <c r="AA22" s="1"/>
  <c r="Z20" i="13"/>
  <c r="AA20" s="1"/>
  <c r="Y14" i="10"/>
  <c r="AA14" s="1"/>
  <c r="Y26" i="16"/>
  <c r="AA26" s="1"/>
  <c r="Y26" i="15"/>
  <c r="AA26" s="1"/>
  <c r="Y22" i="13"/>
  <c r="AA22" s="1"/>
  <c r="Z30" i="10"/>
  <c r="AA30" s="1"/>
  <c r="Y22" i="6"/>
  <c r="Z22"/>
  <c r="Z16" i="7"/>
  <c r="Y16"/>
  <c r="Y30"/>
  <c r="Z30"/>
  <c r="Z15" i="16"/>
  <c r="Y15"/>
  <c r="Z27"/>
  <c r="Y27"/>
  <c r="Z29" i="15"/>
  <c r="Y29"/>
  <c r="Z23" i="14"/>
  <c r="Y23"/>
  <c r="Z23" i="16"/>
  <c r="AA23" s="1"/>
  <c r="Z25" i="15"/>
  <c r="AA25" s="1"/>
  <c r="Z19" i="14"/>
  <c r="AA19" s="1"/>
  <c r="Y15" i="12"/>
  <c r="AA15" s="1"/>
  <c r="Y13" i="15"/>
  <c r="Y27" i="14"/>
  <c r="AA27" s="1"/>
  <c r="Y35"/>
  <c r="AA35" s="1"/>
  <c r="Y29" i="13"/>
  <c r="AA29" s="1"/>
  <c r="Z11" i="16"/>
  <c r="Y11"/>
  <c r="Y19"/>
  <c r="Z19"/>
  <c r="Z31"/>
  <c r="Y31"/>
  <c r="Y35"/>
  <c r="Z35"/>
  <c r="Z17" i="15"/>
  <c r="Y17"/>
  <c r="Z33"/>
  <c r="Y33"/>
  <c r="Y25" i="13"/>
  <c r="Z25"/>
  <c r="Z33"/>
  <c r="Y33"/>
  <c r="Z37"/>
  <c r="Y37"/>
  <c r="Z11" i="12"/>
  <c r="Y11"/>
  <c r="Y35"/>
  <c r="Z35"/>
  <c r="Y39"/>
  <c r="Z39"/>
  <c r="Y13" i="11"/>
  <c r="Z13"/>
  <c r="Z17"/>
  <c r="Y17"/>
  <c r="Y29"/>
  <c r="Z29"/>
  <c r="Z33"/>
  <c r="Y33"/>
  <c r="Y19" i="10"/>
  <c r="Z19"/>
  <c r="Y23"/>
  <c r="AA23" s="1"/>
  <c r="Z23"/>
  <c r="Z27"/>
  <c r="Y27"/>
  <c r="Y33" i="9"/>
  <c r="Z33"/>
  <c r="Z37"/>
  <c r="Y37"/>
  <c r="Y11" i="8"/>
  <c r="AA11" s="1"/>
  <c r="Z11"/>
  <c r="Z15"/>
  <c r="Y15"/>
  <c r="Z39" i="16"/>
  <c r="AA39" s="1"/>
  <c r="Y11" i="14"/>
  <c r="AA11" s="1"/>
  <c r="Y14"/>
  <c r="AA14" s="1"/>
  <c r="Y30"/>
  <c r="AA30" s="1"/>
  <c r="Y38"/>
  <c r="Y16" i="13"/>
  <c r="AA16" s="1"/>
  <c r="Z18" i="12"/>
  <c r="AA18" s="1"/>
  <c r="Z20" i="11"/>
  <c r="AA20" s="1"/>
  <c r="Y34" i="10"/>
  <c r="AA34" s="1"/>
  <c r="Y22" i="8"/>
  <c r="AA22" s="1"/>
  <c r="Y38" i="16"/>
  <c r="AA38" s="1"/>
  <c r="Y30"/>
  <c r="AA30" s="1"/>
  <c r="Y22"/>
  <c r="AA22" s="1"/>
  <c r="Y14"/>
  <c r="AA14" s="1"/>
  <c r="Z16" i="15"/>
  <c r="AA16" s="1"/>
  <c r="Y36"/>
  <c r="AA36" s="1"/>
  <c r="Y24" i="13"/>
  <c r="AA24" s="1"/>
  <c r="Z32"/>
  <c r="AA32" s="1"/>
  <c r="Z22" i="12"/>
  <c r="AA22" s="1"/>
  <c r="Y24" i="11"/>
  <c r="AA24" s="1"/>
  <c r="Z36"/>
  <c r="AA36" s="1"/>
  <c r="Y12" i="9"/>
  <c r="AA12" s="1"/>
  <c r="Y24" i="15"/>
  <c r="AA24" s="1"/>
  <c r="Y18" i="14"/>
  <c r="AA18" s="1"/>
  <c r="Z26"/>
  <c r="AA26" s="1"/>
  <c r="Z34"/>
  <c r="AA34" s="1"/>
  <c r="Z26" i="12"/>
  <c r="AA26" s="1"/>
  <c r="Y26" i="11"/>
  <c r="AA26" s="1"/>
  <c r="Z26" i="9"/>
  <c r="AA26" s="1"/>
  <c r="Z11" i="6"/>
  <c r="Y11"/>
  <c r="Z17"/>
  <c r="Y17"/>
  <c r="Z23"/>
  <c r="Y23"/>
  <c r="Z27"/>
  <c r="Y27"/>
  <c r="Z33"/>
  <c r="Y33"/>
  <c r="Z35"/>
  <c r="Y35"/>
  <c r="Z11" i="7"/>
  <c r="Y11"/>
  <c r="Z15"/>
  <c r="Y15"/>
  <c r="Y21"/>
  <c r="Z21"/>
  <c r="Z27"/>
  <c r="Y27"/>
  <c r="Z33"/>
  <c r="Y33"/>
  <c r="Y37"/>
  <c r="Z37"/>
  <c r="Z21" i="16"/>
  <c r="Y21"/>
  <c r="Z29"/>
  <c r="Y29"/>
  <c r="Y11" i="15"/>
  <c r="Z11"/>
  <c r="Z31"/>
  <c r="Y31"/>
  <c r="Z39"/>
  <c r="Y39"/>
  <c r="Y25" i="14"/>
  <c r="Z25"/>
  <c r="Y33"/>
  <c r="Z33"/>
  <c r="Z11" i="13"/>
  <c r="Y11"/>
  <c r="Z23"/>
  <c r="Y23"/>
  <c r="Z35"/>
  <c r="Y35"/>
  <c r="Z17" i="12"/>
  <c r="Y17"/>
  <c r="Y13" i="6"/>
  <c r="Z13"/>
  <c r="Z21"/>
  <c r="Y21"/>
  <c r="Y29"/>
  <c r="Z29"/>
  <c r="Z37"/>
  <c r="Y37"/>
  <c r="Z17" i="7"/>
  <c r="Y17"/>
  <c r="Y23"/>
  <c r="Z23"/>
  <c r="Z29"/>
  <c r="Y29"/>
  <c r="Z35"/>
  <c r="Y35"/>
  <c r="Z13" i="16"/>
  <c r="Y13"/>
  <c r="Z17"/>
  <c r="Y17"/>
  <c r="Z37"/>
  <c r="Y37"/>
  <c r="Z19" i="15"/>
  <c r="Y19"/>
  <c r="Z23"/>
  <c r="Y23"/>
  <c r="Z35"/>
  <c r="Y35"/>
  <c r="Z13" i="14"/>
  <c r="Y13"/>
  <c r="Z17"/>
  <c r="Y17"/>
  <c r="Z19" i="13"/>
  <c r="Y19"/>
  <c r="Y27"/>
  <c r="Z27"/>
  <c r="Y37" i="12"/>
  <c r="Z37"/>
  <c r="Z11" i="11"/>
  <c r="Y11"/>
  <c r="Y15"/>
  <c r="Z15"/>
  <c r="Z23"/>
  <c r="Y23"/>
  <c r="Z27"/>
  <c r="Y27"/>
  <c r="Z35"/>
  <c r="Y35"/>
  <c r="Y15" i="6"/>
  <c r="Z15"/>
  <c r="Z19"/>
  <c r="Y19"/>
  <c r="Z25"/>
  <c r="Y25"/>
  <c r="Y31"/>
  <c r="Z31"/>
  <c r="Z39"/>
  <c r="Y39"/>
  <c r="Z13" i="7"/>
  <c r="Y13"/>
  <c r="Z19"/>
  <c r="Y19"/>
  <c r="Z25"/>
  <c r="Y25"/>
  <c r="Z31"/>
  <c r="Y31"/>
  <c r="Z39"/>
  <c r="Y39"/>
  <c r="Z25" i="16"/>
  <c r="Y25"/>
  <c r="Z33"/>
  <c r="Y33"/>
  <c r="Y15" i="15"/>
  <c r="Z15"/>
  <c r="Y27"/>
  <c r="Z27"/>
  <c r="Y21" i="14"/>
  <c r="Z21"/>
  <c r="Z29"/>
  <c r="Y29"/>
  <c r="Z37"/>
  <c r="Y37"/>
  <c r="Z15" i="13"/>
  <c r="Y15"/>
  <c r="Z31"/>
  <c r="Y31"/>
  <c r="Z39"/>
  <c r="Y39"/>
  <c r="Z13" i="12"/>
  <c r="Y13"/>
  <c r="Z21"/>
  <c r="Y21"/>
  <c r="Z25"/>
  <c r="Y25"/>
  <c r="Z29"/>
  <c r="Y29"/>
  <c r="Z33"/>
  <c r="Y33"/>
  <c r="Z19" i="11"/>
  <c r="Y19"/>
  <c r="Y31"/>
  <c r="Z31"/>
  <c r="Z39"/>
  <c r="Y39"/>
  <c r="Z13" i="10"/>
  <c r="Y13"/>
  <c r="Z17"/>
  <c r="Y17"/>
  <c r="Z29"/>
  <c r="Y29"/>
  <c r="Z11" i="9"/>
  <c r="Y11"/>
  <c r="Y13" i="8"/>
  <c r="Z13"/>
  <c r="Z17"/>
  <c r="Y17"/>
  <c r="Z21"/>
  <c r="Y21"/>
  <c r="Z25"/>
  <c r="Y25"/>
  <c r="Z37"/>
  <c r="Y37"/>
  <c r="Z24" i="14"/>
  <c r="Y24"/>
  <c r="Z10" i="13"/>
  <c r="Z26"/>
  <c r="Y26"/>
  <c r="Z30"/>
  <c r="Y30"/>
  <c r="Z12" i="12"/>
  <c r="AA12" s="1"/>
  <c r="Y12"/>
  <c r="Z16"/>
  <c r="Y16"/>
  <c r="Z36"/>
  <c r="AA36" s="1"/>
  <c r="Y36"/>
  <c r="Z10" i="11"/>
  <c r="Z14"/>
  <c r="Y14"/>
  <c r="Z18"/>
  <c r="Y18"/>
  <c r="Z30"/>
  <c r="Y30"/>
  <c r="Z34"/>
  <c r="Y34"/>
  <c r="Z20" i="10"/>
  <c r="Y20"/>
  <c r="Z24"/>
  <c r="Y24"/>
  <c r="Z28"/>
  <c r="Y28"/>
  <c r="Y32"/>
  <c r="Z32"/>
  <c r="Z36"/>
  <c r="Y36"/>
  <c r="Z10" i="9"/>
  <c r="Z14"/>
  <c r="Y14"/>
  <c r="Z18"/>
  <c r="Y18"/>
  <c r="Z22"/>
  <c r="Y22"/>
  <c r="Z34"/>
  <c r="Y34"/>
  <c r="Z38"/>
  <c r="Y38"/>
  <c r="Z12" i="8"/>
  <c r="Y12"/>
  <c r="Z16"/>
  <c r="Y16"/>
  <c r="Y20"/>
  <c r="Z20"/>
  <c r="Z24"/>
  <c r="Y24"/>
  <c r="Z28"/>
  <c r="Y28"/>
  <c r="Z32"/>
  <c r="Y32"/>
  <c r="Z32" i="16"/>
  <c r="AA32" s="1"/>
  <c r="Z24"/>
  <c r="AA24" s="1"/>
  <c r="Z16"/>
  <c r="AA16" s="1"/>
  <c r="Z34" i="15"/>
  <c r="AA34" s="1"/>
  <c r="Y38"/>
  <c r="AA38" s="1"/>
  <c r="Z12" i="14"/>
  <c r="AA12" s="1"/>
  <c r="Y16"/>
  <c r="AA16" s="1"/>
  <c r="AA38"/>
  <c r="Y18" i="13"/>
  <c r="AA18" s="1"/>
  <c r="Z38"/>
  <c r="AA38" s="1"/>
  <c r="Z20" i="12"/>
  <c r="AA20" s="1"/>
  <c r="Z28"/>
  <c r="AA28" s="1"/>
  <c r="Z12" i="10"/>
  <c r="AA12" s="1"/>
  <c r="Y30" i="9"/>
  <c r="AA30" s="1"/>
  <c r="Z29" i="8"/>
  <c r="AA29" s="1"/>
  <c r="Y25" i="10"/>
  <c r="Z25"/>
  <c r="Z33"/>
  <c r="Y33"/>
  <c r="Z37"/>
  <c r="Y37"/>
  <c r="Z15" i="9"/>
  <c r="Y15"/>
  <c r="Z27"/>
  <c r="Y27"/>
  <c r="Z31"/>
  <c r="Y31"/>
  <c r="Y35"/>
  <c r="Z35"/>
  <c r="Z39"/>
  <c r="Y39"/>
  <c r="Z10" i="15"/>
  <c r="Z14"/>
  <c r="Y14"/>
  <c r="Z30"/>
  <c r="Y30"/>
  <c r="Y20" i="14"/>
  <c r="AA20" s="1"/>
  <c r="Y14" i="13"/>
  <c r="AA14" s="1"/>
  <c r="Z34"/>
  <c r="AA34" s="1"/>
  <c r="Z22" i="11"/>
  <c r="AA22" s="1"/>
  <c r="Z21" i="10"/>
  <c r="AA21" s="1"/>
  <c r="Z19" i="9"/>
  <c r="AA19" s="1"/>
  <c r="Y33" i="8"/>
  <c r="AA33" s="1"/>
  <c r="Z36" i="16"/>
  <c r="AA36" s="1"/>
  <c r="Z28"/>
  <c r="AA28" s="1"/>
  <c r="Z20"/>
  <c r="AA20" s="1"/>
  <c r="Z12"/>
  <c r="AA12" s="1"/>
  <c r="Z18" i="15"/>
  <c r="AA18" s="1"/>
  <c r="Z28" i="14"/>
  <c r="AA28" s="1"/>
  <c r="Z36"/>
  <c r="AA36" s="1"/>
  <c r="Z24" i="12"/>
  <c r="AA24" s="1"/>
  <c r="Y32"/>
  <c r="AA32" s="1"/>
  <c r="Z38" i="11"/>
  <c r="AA38" s="1"/>
  <c r="Y16" i="10"/>
  <c r="AA16" s="1"/>
  <c r="Y23" i="9"/>
  <c r="AA23" s="1"/>
  <c r="Z36" i="8"/>
  <c r="AA36" s="1"/>
  <c r="Y19" i="12"/>
  <c r="AA19" s="1"/>
  <c r="Y23"/>
  <c r="AA23" s="1"/>
  <c r="Y27"/>
  <c r="AA27" s="1"/>
  <c r="Y34"/>
  <c r="AA34" s="1"/>
  <c r="Y38"/>
  <c r="AA38" s="1"/>
  <c r="Y12" i="11"/>
  <c r="AA12" s="1"/>
  <c r="Y21"/>
  <c r="AA21" s="1"/>
  <c r="Y28"/>
  <c r="AA28" s="1"/>
  <c r="Y37"/>
  <c r="AA37" s="1"/>
  <c r="Y11" i="10"/>
  <c r="AA11" s="1"/>
  <c r="Y18"/>
  <c r="AA18" s="1"/>
  <c r="Y31"/>
  <c r="AA31" s="1"/>
  <c r="Y38"/>
  <c r="AA38" s="1"/>
  <c r="Y16" i="9"/>
  <c r="AA16" s="1"/>
  <c r="Y19" i="8"/>
  <c r="AA19" s="1"/>
  <c r="Y26"/>
  <c r="AA26" s="1"/>
  <c r="Y38" i="7"/>
  <c r="AA38" s="1"/>
  <c r="Y16" i="6"/>
  <c r="AA16" s="1"/>
  <c r="Y30"/>
  <c r="AA30" s="1"/>
  <c r="Z14"/>
  <c r="Y14"/>
  <c r="Z32"/>
  <c r="Y32"/>
  <c r="Z34"/>
  <c r="Y34"/>
  <c r="Z36"/>
  <c r="Y36"/>
  <c r="Y38"/>
  <c r="Z38"/>
  <c r="Z10" i="7"/>
  <c r="Y14"/>
  <c r="Z14"/>
  <c r="Z18"/>
  <c r="Y18"/>
  <c r="Z22"/>
  <c r="Y22"/>
  <c r="Z24"/>
  <c r="Y24"/>
  <c r="Z26"/>
  <c r="Y26"/>
  <c r="Y28"/>
  <c r="Z28"/>
  <c r="Z32"/>
  <c r="Y32"/>
  <c r="Z36"/>
  <c r="Y36"/>
  <c r="Z35" i="10"/>
  <c r="Y35"/>
  <c r="Z13" i="9"/>
  <c r="Y13"/>
  <c r="Z29"/>
  <c r="Y29"/>
  <c r="Z23" i="8"/>
  <c r="Y23"/>
  <c r="Z39"/>
  <c r="Y39"/>
  <c r="Y12" i="15"/>
  <c r="AA12" s="1"/>
  <c r="Y21"/>
  <c r="AA21" s="1"/>
  <c r="Y28"/>
  <c r="AA28" s="1"/>
  <c r="Y37"/>
  <c r="AA37" s="1"/>
  <c r="Y15" i="14"/>
  <c r="AA15" s="1"/>
  <c r="Y22"/>
  <c r="AA22" s="1"/>
  <c r="Y31"/>
  <c r="AA31" s="1"/>
  <c r="Y39"/>
  <c r="AA39" s="1"/>
  <c r="Y13" i="13"/>
  <c r="AA13" s="1"/>
  <c r="Y17"/>
  <c r="AA17" s="1"/>
  <c r="Y21"/>
  <c r="AA21" s="1"/>
  <c r="Y28"/>
  <c r="AA28" s="1"/>
  <c r="Y14" i="12"/>
  <c r="AA14" s="1"/>
  <c r="Y31"/>
  <c r="AA31" s="1"/>
  <c r="Y16" i="11"/>
  <c r="AA16" s="1"/>
  <c r="Y25"/>
  <c r="AA25" s="1"/>
  <c r="Y32"/>
  <c r="AA32" s="1"/>
  <c r="Y15" i="10"/>
  <c r="AA15" s="1"/>
  <c r="Y22"/>
  <c r="AA22" s="1"/>
  <c r="Z39"/>
  <c r="AA39" s="1"/>
  <c r="Z17" i="9"/>
  <c r="AA17" s="1"/>
  <c r="Y21"/>
  <c r="AA21" s="1"/>
  <c r="Z24"/>
  <c r="AA24" s="1"/>
  <c r="Y28"/>
  <c r="AA28" s="1"/>
  <c r="Z27" i="8"/>
  <c r="AA27" s="1"/>
  <c r="Y31"/>
  <c r="AA31" s="1"/>
  <c r="Z34"/>
  <c r="AA34" s="1"/>
  <c r="Y38"/>
  <c r="AA38" s="1"/>
  <c r="Z12" i="7"/>
  <c r="AA12" s="1"/>
  <c r="Y34"/>
  <c r="AA34" s="1"/>
  <c r="Y12" i="6"/>
  <c r="AA12" s="1"/>
  <c r="Y26"/>
  <c r="AA26" s="1"/>
  <c r="Z10"/>
  <c r="Z18"/>
  <c r="Y18"/>
  <c r="Z20"/>
  <c r="Y20"/>
  <c r="Y24"/>
  <c r="Z24"/>
  <c r="Z28"/>
  <c r="Y28"/>
  <c r="Z10" i="14"/>
  <c r="Z10" i="12"/>
  <c r="AA10" i="10"/>
  <c r="Z26"/>
  <c r="Y26"/>
  <c r="Z20" i="9"/>
  <c r="Y20"/>
  <c r="Z36"/>
  <c r="Y36"/>
  <c r="Z10" i="8"/>
  <c r="Z14"/>
  <c r="Y14"/>
  <c r="AA18"/>
  <c r="Z30"/>
  <c r="Y30"/>
  <c r="Z10" i="16"/>
  <c r="Y25" i="9"/>
  <c r="Y32"/>
  <c r="AA32" s="1"/>
  <c r="Y35" i="8"/>
  <c r="AA35" s="1"/>
  <c r="Y20" i="7"/>
  <c r="AA20" s="1"/>
  <c r="O35" i="17"/>
  <c r="O14"/>
  <c r="S23" i="18" s="1"/>
  <c r="O20" i="17"/>
  <c r="O31"/>
  <c r="Y32" i="14"/>
  <c r="AA32" s="1"/>
  <c r="O37" i="17"/>
  <c r="O33"/>
  <c r="O29"/>
  <c r="O27"/>
  <c r="S4" i="18" s="1"/>
  <c r="O22" i="17"/>
  <c r="O38"/>
  <c r="O34"/>
  <c r="S19" i="18" s="1"/>
  <c r="O30" i="17"/>
  <c r="S11" i="18" s="1"/>
  <c r="O26" i="17"/>
  <c r="O36"/>
  <c r="S6" i="18" s="1"/>
  <c r="O32" i="17"/>
  <c r="S33" i="18" s="1"/>
  <c r="O28" i="17"/>
  <c r="O24"/>
  <c r="O23"/>
  <c r="O19"/>
  <c r="O18"/>
  <c r="S10" i="18" s="1"/>
  <c r="O16" i="17"/>
  <c r="O15"/>
  <c r="O13"/>
  <c r="S7" i="18" s="1"/>
  <c r="O12" i="17"/>
  <c r="S15" i="18" s="1"/>
  <c r="O11" i="17"/>
  <c r="O10"/>
  <c r="AA13" i="15"/>
  <c r="AA25" i="9"/>
  <c r="S29" i="18" l="1"/>
  <c r="S26"/>
  <c r="S13"/>
  <c r="S16"/>
  <c r="S37"/>
  <c r="S20"/>
  <c r="AA35" i="16"/>
  <c r="S14" i="18"/>
  <c r="S8"/>
  <c r="S25"/>
  <c r="S36"/>
  <c r="S35"/>
  <c r="S9"/>
  <c r="S18"/>
  <c r="S17"/>
  <c r="S31"/>
  <c r="S28"/>
  <c r="S24"/>
  <c r="S21"/>
  <c r="AA10" i="11"/>
  <c r="AA10" i="6"/>
  <c r="AA13" i="9"/>
  <c r="AA33"/>
  <c r="AA33" i="11"/>
  <c r="AA17"/>
  <c r="AA39" i="12"/>
  <c r="AA11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/>
  <c r="AA13"/>
  <c r="AA31" i="13"/>
  <c r="AA37" i="14"/>
  <c r="AA25" i="16"/>
  <c r="AA31" i="7"/>
  <c r="AA19"/>
  <c r="AA25" i="6"/>
  <c r="AA27" i="11"/>
  <c r="AA19" i="13"/>
  <c r="AA13" i="14"/>
  <c r="AA23" i="15"/>
  <c r="AA37" i="16"/>
  <c r="AA13"/>
  <c r="AA29" i="7"/>
  <c r="AA17"/>
  <c r="AA35" i="13"/>
  <c r="AA11"/>
  <c r="AA31" i="15"/>
  <c r="AA29" i="16"/>
  <c r="AA27" i="7"/>
  <c r="AA15"/>
  <c r="AA17" i="6"/>
  <c r="AA14" i="8"/>
  <c r="S2" i="18"/>
  <c r="AA39" i="8"/>
  <c r="AA29" i="9"/>
  <c r="AA35" i="10"/>
  <c r="AA32" i="7"/>
  <c r="AA14"/>
  <c r="AA27" i="10"/>
  <c r="AA35" i="12"/>
  <c r="AA31" i="16"/>
  <c r="S22" i="18"/>
  <c r="S34"/>
  <c r="AA20" i="9"/>
  <c r="AA35"/>
  <c r="S27" i="18"/>
  <c r="S5"/>
  <c r="AA17" i="15"/>
  <c r="AA24" i="6"/>
  <c r="AA13" i="7"/>
  <c r="AA21"/>
  <c r="AA10" i="9"/>
  <c r="AA32" i="8"/>
  <c r="AA24"/>
  <c r="AA16"/>
  <c r="AA38" i="9"/>
  <c r="AA18" i="11"/>
  <c r="AA26" i="13"/>
  <c r="AA10" i="16"/>
  <c r="AA24" i="10"/>
  <c r="AA25" i="7"/>
  <c r="AA15" i="8"/>
  <c r="AA37" i="9"/>
  <c r="AA19" i="10"/>
  <c r="AA29" i="11"/>
  <c r="AA13"/>
  <c r="AA37" i="13"/>
  <c r="AA25"/>
  <c r="AA11" i="16"/>
  <c r="AA29" i="15"/>
  <c r="AA15" i="16"/>
  <c r="AA16" i="7"/>
  <c r="AA10"/>
  <c r="AA28" i="10"/>
  <c r="AA24" i="14"/>
  <c r="AA10"/>
  <c r="AA36" i="7"/>
  <c r="AA24"/>
  <c r="AA28" i="8"/>
  <c r="AA12"/>
  <c r="AA34" i="9"/>
  <c r="AA14" i="11"/>
  <c r="AA16" i="12"/>
  <c r="AA30" i="13"/>
  <c r="AA17" i="10"/>
  <c r="AA36"/>
  <c r="AA20"/>
  <c r="AA13" i="8"/>
  <c r="AA10" i="15"/>
  <c r="AA36" i="6"/>
  <c r="AA32"/>
  <c r="AA37" i="10"/>
  <c r="AA10" i="13"/>
  <c r="AA39" i="11"/>
  <c r="AA19"/>
  <c r="AA29" i="12"/>
  <c r="AA21"/>
  <c r="AA39" i="13"/>
  <c r="AA15"/>
  <c r="AA29" i="14"/>
  <c r="AA33" i="16"/>
  <c r="AA39" i="7"/>
  <c r="AA31" i="6"/>
  <c r="AA19"/>
  <c r="AA35" i="11"/>
  <c r="AA23"/>
  <c r="AA11"/>
  <c r="AA17" i="14"/>
  <c r="AA35" i="15"/>
  <c r="AA19"/>
  <c r="AA17" i="16"/>
  <c r="AA35" i="7"/>
  <c r="AA37" i="6"/>
  <c r="AA21"/>
  <c r="AA17" i="12"/>
  <c r="AA23" i="13"/>
  <c r="AA39" i="15"/>
  <c r="AA21" i="16"/>
  <c r="AA33" i="7"/>
  <c r="AA11"/>
  <c r="AA33" i="6"/>
  <c r="AA11"/>
  <c r="AA10" i="8"/>
  <c r="AA30"/>
  <c r="AA36" i="9"/>
  <c r="AA28" i="6"/>
  <c r="AA20"/>
  <c r="AA26" i="7"/>
  <c r="AA22"/>
  <c r="AA30" i="15"/>
  <c r="AA27" i="9"/>
  <c r="AA20" i="8"/>
  <c r="AA22" i="9"/>
  <c r="AA14"/>
  <c r="AA34" i="11"/>
  <c r="AA21" i="8"/>
  <c r="AA29" i="10"/>
  <c r="AA31" i="11"/>
  <c r="AA21" i="14"/>
  <c r="AA15" i="15"/>
  <c r="AA39" i="6"/>
  <c r="AA15"/>
  <c r="AA15" i="11"/>
  <c r="AA37" i="12"/>
  <c r="AA29" i="6"/>
  <c r="AA13"/>
  <c r="AA25" i="14"/>
  <c r="AA37" i="7"/>
  <c r="AA35" i="6"/>
  <c r="AA27"/>
  <c r="AA26" i="10"/>
  <c r="AA18" i="6"/>
  <c r="AA28" i="7"/>
  <c r="AA18"/>
  <c r="AA38" i="6"/>
  <c r="AA14"/>
  <c r="AA14" i="15"/>
  <c r="AA39" i="9"/>
  <c r="AA31"/>
  <c r="AA25" i="10"/>
  <c r="AA18" i="9"/>
  <c r="AA32" i="10"/>
  <c r="AA30" i="11"/>
  <c r="AA25" i="8"/>
  <c r="AA17"/>
  <c r="AA11" i="9"/>
  <c r="AA27" i="15"/>
  <c r="AA27" i="13"/>
  <c r="AA23" i="7"/>
  <c r="AA33" i="14"/>
  <c r="AA11" i="15"/>
  <c r="AA23" i="6"/>
  <c r="R10" i="2"/>
  <c r="R46" s="1"/>
  <c r="E7" s="1"/>
  <c r="P10"/>
  <c r="P46" s="1"/>
  <c r="E6" s="1"/>
  <c r="N10"/>
  <c r="N46" s="1"/>
  <c r="E5" s="1"/>
  <c r="L10"/>
  <c r="L46" s="1"/>
  <c r="E4" s="1"/>
  <c r="J10"/>
  <c r="J46" s="1"/>
  <c r="E3" s="1"/>
  <c r="Q10"/>
  <c r="Q46" s="1"/>
  <c r="O10"/>
  <c r="O46" s="1"/>
  <c r="M10"/>
  <c r="M46" s="1"/>
  <c r="K10"/>
  <c r="K46" s="1"/>
  <c r="I10"/>
  <c r="I46" s="1"/>
  <c r="F10"/>
  <c r="G10" s="1"/>
  <c r="G46" s="1"/>
  <c r="D7" l="1"/>
  <c r="D2"/>
  <c r="D5"/>
  <c r="D4"/>
  <c r="Z1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C18" i="1"/>
  <c r="D24"/>
  <c r="D25"/>
  <c r="D26"/>
  <c r="D33"/>
  <c r="D40"/>
  <c r="D42"/>
  <c r="D46"/>
  <c r="C20"/>
  <c r="C24"/>
  <c r="C25"/>
  <c r="C26"/>
  <c r="C32"/>
  <c r="C38"/>
  <c r="C42"/>
  <c r="C39"/>
  <c r="C40"/>
  <c r="C46"/>
  <c r="C44"/>
  <c r="C22"/>
  <c r="C34"/>
  <c r="B7" i="8"/>
  <c r="B7" i="9"/>
  <c r="B7" i="10"/>
  <c r="B7" i="11"/>
  <c r="B7" i="12"/>
  <c r="B7" i="13"/>
  <c r="B7" i="14"/>
  <c r="B7" i="15"/>
  <c r="B7" i="16"/>
  <c r="B7" i="6"/>
  <c r="B17" i="1"/>
  <c r="B7"/>
  <c r="B8"/>
  <c r="B9"/>
  <c r="B10"/>
  <c r="B11"/>
  <c r="B6"/>
  <c r="P15" i="18" l="1"/>
  <c r="P27"/>
  <c r="P7"/>
  <c r="P14"/>
  <c r="P9"/>
  <c r="P19"/>
  <c r="P13"/>
  <c r="P35"/>
  <c r="P31"/>
  <c r="P12"/>
  <c r="P30"/>
  <c r="P33"/>
  <c r="P3"/>
  <c r="P34"/>
  <c r="P4"/>
  <c r="P5"/>
  <c r="P21"/>
  <c r="P6"/>
  <c r="P8"/>
  <c r="P37"/>
  <c r="P29"/>
  <c r="P22"/>
  <c r="P25"/>
  <c r="P17"/>
  <c r="P16"/>
  <c r="P11"/>
  <c r="P23"/>
  <c r="P2"/>
  <c r="P28"/>
  <c r="P24"/>
  <c r="P32"/>
  <c r="P36"/>
  <c r="P26"/>
  <c r="P18"/>
  <c r="P20"/>
  <c r="P10"/>
  <c r="G41" i="6"/>
  <c r="H45"/>
  <c r="H42"/>
  <c r="H40"/>
  <c r="G45"/>
  <c r="H43"/>
  <c r="G42"/>
  <c r="H44"/>
  <c r="G44"/>
  <c r="H41"/>
  <c r="G43"/>
  <c r="G40"/>
  <c r="G39"/>
  <c r="G31"/>
  <c r="G23"/>
  <c r="H15"/>
  <c r="G38"/>
  <c r="H38"/>
  <c r="H34"/>
  <c r="H18"/>
  <c r="G14"/>
  <c r="G34"/>
  <c r="H26"/>
  <c r="G18"/>
  <c r="H33"/>
  <c r="G21"/>
  <c r="H13"/>
  <c r="G15"/>
  <c r="H30"/>
  <c r="H22"/>
  <c r="H14"/>
  <c r="H39"/>
  <c r="H31"/>
  <c r="H23"/>
  <c r="G30"/>
  <c r="G26"/>
  <c r="G22"/>
  <c r="G25"/>
  <c r="G17"/>
  <c r="G32"/>
  <c r="H24"/>
  <c r="G16"/>
  <c r="H12"/>
  <c r="H21"/>
  <c r="H37"/>
  <c r="H29"/>
  <c r="H25"/>
  <c r="G36"/>
  <c r="H32"/>
  <c r="G28"/>
  <c r="H20"/>
  <c r="G12"/>
  <c r="G33"/>
  <c r="G37"/>
  <c r="G29"/>
  <c r="H17"/>
  <c r="H28"/>
  <c r="G20"/>
  <c r="G13"/>
  <c r="H36"/>
  <c r="G24"/>
  <c r="H16"/>
  <c r="H35"/>
  <c r="G27"/>
  <c r="H19"/>
  <c r="H11"/>
  <c r="G11"/>
  <c r="G35"/>
  <c r="H27"/>
  <c r="G19"/>
  <c r="H44" i="13"/>
  <c r="H45"/>
  <c r="G41"/>
  <c r="G43"/>
  <c r="H42"/>
  <c r="G40"/>
  <c r="G42"/>
  <c r="H40"/>
  <c r="H41"/>
  <c r="H43"/>
  <c r="G44"/>
  <c r="G45"/>
  <c r="H12"/>
  <c r="H14"/>
  <c r="G14"/>
  <c r="G16"/>
  <c r="G18"/>
  <c r="G20"/>
  <c r="H18"/>
  <c r="H22"/>
  <c r="H24"/>
  <c r="G26"/>
  <c r="H28"/>
  <c r="G30"/>
  <c r="G22"/>
  <c r="G24"/>
  <c r="G28"/>
  <c r="H36"/>
  <c r="H20"/>
  <c r="H34"/>
  <c r="G36"/>
  <c r="G12"/>
  <c r="H16"/>
  <c r="H26"/>
  <c r="H30"/>
  <c r="H32"/>
  <c r="G32"/>
  <c r="G34"/>
  <c r="H38"/>
  <c r="G38"/>
  <c r="H11"/>
  <c r="G13"/>
  <c r="H19"/>
  <c r="H23"/>
  <c r="H29"/>
  <c r="G31"/>
  <c r="G37"/>
  <c r="G11"/>
  <c r="G21"/>
  <c r="H21"/>
  <c r="G23"/>
  <c r="H27"/>
  <c r="G29"/>
  <c r="H35"/>
  <c r="H15"/>
  <c r="G15"/>
  <c r="G17"/>
  <c r="G19"/>
  <c r="H25"/>
  <c r="G25"/>
  <c r="G27"/>
  <c r="H33"/>
  <c r="G35"/>
  <c r="H39"/>
  <c r="H13"/>
  <c r="H17"/>
  <c r="H31"/>
  <c r="G33"/>
  <c r="H37"/>
  <c r="G39"/>
  <c r="H41" i="9"/>
  <c r="G43"/>
  <c r="G45"/>
  <c r="H45"/>
  <c r="G41"/>
  <c r="G44"/>
  <c r="H44"/>
  <c r="H42"/>
  <c r="H40"/>
  <c r="G42"/>
  <c r="G40"/>
  <c r="H43"/>
  <c r="H12"/>
  <c r="G28"/>
  <c r="H30"/>
  <c r="G38"/>
  <c r="G12"/>
  <c r="H14"/>
  <c r="G16"/>
  <c r="H20"/>
  <c r="H22"/>
  <c r="G26"/>
  <c r="G30"/>
  <c r="G36"/>
  <c r="H36"/>
  <c r="G14"/>
  <c r="G18"/>
  <c r="G20"/>
  <c r="G22"/>
  <c r="H24"/>
  <c r="H26"/>
  <c r="H32"/>
  <c r="H34"/>
  <c r="H16"/>
  <c r="H18"/>
  <c r="G24"/>
  <c r="H28"/>
  <c r="G32"/>
  <c r="G34"/>
  <c r="H38"/>
  <c r="G13"/>
  <c r="G15"/>
  <c r="G17"/>
  <c r="H21"/>
  <c r="H25"/>
  <c r="G27"/>
  <c r="H35"/>
  <c r="G39"/>
  <c r="H11"/>
  <c r="H15"/>
  <c r="H19"/>
  <c r="G33"/>
  <c r="G35"/>
  <c r="G37"/>
  <c r="G11"/>
  <c r="H17"/>
  <c r="G19"/>
  <c r="H23"/>
  <c r="G23"/>
  <c r="H27"/>
  <c r="H29"/>
  <c r="H31"/>
  <c r="H33"/>
  <c r="H39"/>
  <c r="H13"/>
  <c r="G21"/>
  <c r="G25"/>
  <c r="G29"/>
  <c r="G31"/>
  <c r="H37"/>
  <c r="P44" i="6"/>
  <c r="O42"/>
  <c r="P41"/>
  <c r="P45"/>
  <c r="O40"/>
  <c r="P40"/>
  <c r="O41"/>
  <c r="P43"/>
  <c r="P42"/>
  <c r="O44"/>
  <c r="O45"/>
  <c r="O43"/>
  <c r="P39"/>
  <c r="O15"/>
  <c r="P30"/>
  <c r="O26"/>
  <c r="P31"/>
  <c r="P23"/>
  <c r="O34"/>
  <c r="O30"/>
  <c r="P22"/>
  <c r="P14"/>
  <c r="O39"/>
  <c r="O31"/>
  <c r="O23"/>
  <c r="P38"/>
  <c r="P26"/>
  <c r="O22"/>
  <c r="P18"/>
  <c r="P15"/>
  <c r="O38"/>
  <c r="P34"/>
  <c r="O18"/>
  <c r="O14"/>
  <c r="O21"/>
  <c r="O13"/>
  <c r="O29"/>
  <c r="P25"/>
  <c r="P17"/>
  <c r="P36"/>
  <c r="P32"/>
  <c r="P28"/>
  <c r="O28"/>
  <c r="P20"/>
  <c r="P16"/>
  <c r="O33"/>
  <c r="P13"/>
  <c r="P24"/>
  <c r="O20"/>
  <c r="P12"/>
  <c r="P21"/>
  <c r="O25"/>
  <c r="O32"/>
  <c r="O24"/>
  <c r="P33"/>
  <c r="P37"/>
  <c r="O37"/>
  <c r="P29"/>
  <c r="O17"/>
  <c r="O36"/>
  <c r="O16"/>
  <c r="O12"/>
  <c r="O35"/>
  <c r="P19"/>
  <c r="O19"/>
  <c r="P35"/>
  <c r="O27"/>
  <c r="O11"/>
  <c r="P27"/>
  <c r="P11"/>
  <c r="R40" i="16"/>
  <c r="R41"/>
  <c r="R42"/>
  <c r="R43"/>
  <c r="R44"/>
  <c r="R45"/>
  <c r="Q42"/>
  <c r="Q43"/>
  <c r="Q45"/>
  <c r="Q44"/>
  <c r="Q40"/>
  <c r="Q41"/>
  <c r="Q17"/>
  <c r="Q25"/>
  <c r="Q35"/>
  <c r="R15"/>
  <c r="R17"/>
  <c r="R23"/>
  <c r="R25"/>
  <c r="R31"/>
  <c r="R33"/>
  <c r="Q15"/>
  <c r="R21"/>
  <c r="Q23"/>
  <c r="R27"/>
  <c r="R29"/>
  <c r="Q31"/>
  <c r="Q33"/>
  <c r="R35"/>
  <c r="Q37"/>
  <c r="R39"/>
  <c r="R11"/>
  <c r="Q11"/>
  <c r="R13"/>
  <c r="Q13"/>
  <c r="R19"/>
  <c r="Q19"/>
  <c r="Q21"/>
  <c r="Q27"/>
  <c r="Q29"/>
  <c r="R37"/>
  <c r="Q39"/>
  <c r="R12"/>
  <c r="Q12"/>
  <c r="Q14"/>
  <c r="R18"/>
  <c r="Q20"/>
  <c r="R26"/>
  <c r="Q28"/>
  <c r="R34"/>
  <c r="R36"/>
  <c r="Q36"/>
  <c r="Q38"/>
  <c r="Q32"/>
  <c r="R16"/>
  <c r="Q18"/>
  <c r="R22"/>
  <c r="Q24"/>
  <c r="R30"/>
  <c r="R32"/>
  <c r="Q34"/>
  <c r="R14"/>
  <c r="Q16"/>
  <c r="R20"/>
  <c r="Q22"/>
  <c r="R24"/>
  <c r="Q26"/>
  <c r="R28"/>
  <c r="Q30"/>
  <c r="R38"/>
  <c r="J40"/>
  <c r="I41"/>
  <c r="I45"/>
  <c r="J42"/>
  <c r="J43"/>
  <c r="J44"/>
  <c r="I40"/>
  <c r="J41"/>
  <c r="I42"/>
  <c r="I43"/>
  <c r="I44"/>
  <c r="J45"/>
  <c r="J11"/>
  <c r="J13"/>
  <c r="I15"/>
  <c r="I19"/>
  <c r="I21"/>
  <c r="J27"/>
  <c r="I29"/>
  <c r="I31"/>
  <c r="I33"/>
  <c r="I35"/>
  <c r="J39"/>
  <c r="I39"/>
  <c r="I11"/>
  <c r="I13"/>
  <c r="J19"/>
  <c r="J25"/>
  <c r="I27"/>
  <c r="J37"/>
  <c r="J17"/>
  <c r="I25"/>
  <c r="J15"/>
  <c r="I17"/>
  <c r="J21"/>
  <c r="I23"/>
  <c r="J23"/>
  <c r="J29"/>
  <c r="J31"/>
  <c r="J33"/>
  <c r="J35"/>
  <c r="I37"/>
  <c r="J16"/>
  <c r="I18"/>
  <c r="J22"/>
  <c r="I24"/>
  <c r="J24"/>
  <c r="I26"/>
  <c r="J28"/>
  <c r="J30"/>
  <c r="I32"/>
  <c r="I34"/>
  <c r="J12"/>
  <c r="J14"/>
  <c r="I16"/>
  <c r="J18"/>
  <c r="J20"/>
  <c r="I22"/>
  <c r="I28"/>
  <c r="I30"/>
  <c r="J34"/>
  <c r="I36"/>
  <c r="J38"/>
  <c r="I12"/>
  <c r="I14"/>
  <c r="I20"/>
  <c r="J26"/>
  <c r="J36"/>
  <c r="I38"/>
  <c r="J32"/>
  <c r="L42" i="15"/>
  <c r="L43"/>
  <c r="L44"/>
  <c r="L45"/>
  <c r="L41"/>
  <c r="K40"/>
  <c r="K42"/>
  <c r="K45"/>
  <c r="K43"/>
  <c r="K41"/>
  <c r="K44"/>
  <c r="L40"/>
  <c r="L17"/>
  <c r="K19"/>
  <c r="L27"/>
  <c r="K29"/>
  <c r="L37"/>
  <c r="K17"/>
  <c r="L25"/>
  <c r="K31"/>
  <c r="L33"/>
  <c r="L11"/>
  <c r="L13"/>
  <c r="L21"/>
  <c r="K23"/>
  <c r="K27"/>
  <c r="L31"/>
  <c r="K33"/>
  <c r="L35"/>
  <c r="K35"/>
  <c r="K39"/>
  <c r="K15"/>
  <c r="L19"/>
  <c r="K37"/>
  <c r="K11"/>
  <c r="K13"/>
  <c r="L15"/>
  <c r="K21"/>
  <c r="L23"/>
  <c r="K25"/>
  <c r="L29"/>
  <c r="L39"/>
  <c r="L18"/>
  <c r="K20"/>
  <c r="K22"/>
  <c r="L28"/>
  <c r="K30"/>
  <c r="L12"/>
  <c r="K18"/>
  <c r="K24"/>
  <c r="K28"/>
  <c r="L38"/>
  <c r="K12"/>
  <c r="L30"/>
  <c r="K32"/>
  <c r="K38"/>
  <c r="L14"/>
  <c r="K14"/>
  <c r="L16"/>
  <c r="K16"/>
  <c r="L20"/>
  <c r="L22"/>
  <c r="L24"/>
  <c r="L26"/>
  <c r="K26"/>
  <c r="L32"/>
  <c r="L34"/>
  <c r="K34"/>
  <c r="L36"/>
  <c r="K36"/>
  <c r="M40" i="14"/>
  <c r="M43"/>
  <c r="N41"/>
  <c r="N42"/>
  <c r="M41"/>
  <c r="N45"/>
  <c r="N40"/>
  <c r="M44"/>
  <c r="N43"/>
  <c r="N44"/>
  <c r="M42"/>
  <c r="M45"/>
  <c r="N12"/>
  <c r="M14"/>
  <c r="M24"/>
  <c r="N30"/>
  <c r="N32"/>
  <c r="N34"/>
  <c r="M36"/>
  <c r="M12"/>
  <c r="N14"/>
  <c r="N18"/>
  <c r="N20"/>
  <c r="N22"/>
  <c r="N26"/>
  <c r="M30"/>
  <c r="M32"/>
  <c r="M34"/>
  <c r="N38"/>
  <c r="N16"/>
  <c r="M16"/>
  <c r="M18"/>
  <c r="M20"/>
  <c r="M22"/>
  <c r="N24"/>
  <c r="N28"/>
  <c r="M28"/>
  <c r="M38"/>
  <c r="M26"/>
  <c r="N36"/>
  <c r="M37"/>
  <c r="M13"/>
  <c r="M21"/>
  <c r="N23"/>
  <c r="M25"/>
  <c r="N33"/>
  <c r="N35"/>
  <c r="N11"/>
  <c r="M15"/>
  <c r="N17"/>
  <c r="M19"/>
  <c r="N21"/>
  <c r="M23"/>
  <c r="N25"/>
  <c r="M27"/>
  <c r="N29"/>
  <c r="N31"/>
  <c r="M33"/>
  <c r="M35"/>
  <c r="N39"/>
  <c r="M11"/>
  <c r="N13"/>
  <c r="N15"/>
  <c r="M17"/>
  <c r="N19"/>
  <c r="N27"/>
  <c r="M29"/>
  <c r="M31"/>
  <c r="N37"/>
  <c r="M39"/>
  <c r="P42" i="13"/>
  <c r="O40"/>
  <c r="O42"/>
  <c r="P40"/>
  <c r="P41"/>
  <c r="P43"/>
  <c r="O44"/>
  <c r="P45"/>
  <c r="P44"/>
  <c r="O41"/>
  <c r="O43"/>
  <c r="O45"/>
  <c r="O12"/>
  <c r="P18"/>
  <c r="O22"/>
  <c r="P14"/>
  <c r="O18"/>
  <c r="O28"/>
  <c r="O36"/>
  <c r="P12"/>
  <c r="O14"/>
  <c r="P22"/>
  <c r="P26"/>
  <c r="P30"/>
  <c r="P32"/>
  <c r="O32"/>
  <c r="P34"/>
  <c r="O34"/>
  <c r="P38"/>
  <c r="O16"/>
  <c r="O20"/>
  <c r="P24"/>
  <c r="O26"/>
  <c r="O30"/>
  <c r="O38"/>
  <c r="P16"/>
  <c r="P20"/>
  <c r="O24"/>
  <c r="P28"/>
  <c r="P36"/>
  <c r="P15"/>
  <c r="O17"/>
  <c r="P17"/>
  <c r="O19"/>
  <c r="O21"/>
  <c r="P25"/>
  <c r="O27"/>
  <c r="P33"/>
  <c r="O35"/>
  <c r="P39"/>
  <c r="P13"/>
  <c r="P19"/>
  <c r="O25"/>
  <c r="P31"/>
  <c r="O33"/>
  <c r="P37"/>
  <c r="O39"/>
  <c r="P11"/>
  <c r="O13"/>
  <c r="P23"/>
  <c r="P29"/>
  <c r="O31"/>
  <c r="O37"/>
  <c r="O11"/>
  <c r="O15"/>
  <c r="P21"/>
  <c r="O23"/>
  <c r="P27"/>
  <c r="O29"/>
  <c r="P35"/>
  <c r="Q40" i="12"/>
  <c r="R42"/>
  <c r="Q42"/>
  <c r="R44"/>
  <c r="R45"/>
  <c r="R40"/>
  <c r="R43"/>
  <c r="Q43"/>
  <c r="Q45"/>
  <c r="Q44"/>
  <c r="Q41"/>
  <c r="R41"/>
  <c r="Q17"/>
  <c r="Q25"/>
  <c r="Q35"/>
  <c r="Q37"/>
  <c r="R15"/>
  <c r="R17"/>
  <c r="R23"/>
  <c r="R31"/>
  <c r="R33"/>
  <c r="R35"/>
  <c r="R37"/>
  <c r="Q39"/>
  <c r="Q15"/>
  <c r="Q19"/>
  <c r="R21"/>
  <c r="Q23"/>
  <c r="R27"/>
  <c r="R29"/>
  <c r="Q31"/>
  <c r="Q33"/>
  <c r="R11"/>
  <c r="Q11"/>
  <c r="R13"/>
  <c r="Q13"/>
  <c r="R19"/>
  <c r="Q21"/>
  <c r="R25"/>
  <c r="Q27"/>
  <c r="Q29"/>
  <c r="R39"/>
  <c r="R12"/>
  <c r="Q12"/>
  <c r="Q14"/>
  <c r="R20"/>
  <c r="R24"/>
  <c r="Q26"/>
  <c r="Q32"/>
  <c r="Q36"/>
  <c r="R16"/>
  <c r="Q18"/>
  <c r="Q20"/>
  <c r="R22"/>
  <c r="Q24"/>
  <c r="R14"/>
  <c r="Q16"/>
  <c r="R18"/>
  <c r="Q22"/>
  <c r="R28"/>
  <c r="Q30"/>
  <c r="R34"/>
  <c r="Q38"/>
  <c r="R32"/>
  <c r="R36"/>
  <c r="Q28"/>
  <c r="R30"/>
  <c r="Q34"/>
  <c r="R26"/>
  <c r="R38"/>
  <c r="J40"/>
  <c r="J43"/>
  <c r="J45"/>
  <c r="I40"/>
  <c r="I43"/>
  <c r="I45"/>
  <c r="J42"/>
  <c r="J44"/>
  <c r="I42"/>
  <c r="I44"/>
  <c r="J41"/>
  <c r="I41"/>
  <c r="J11"/>
  <c r="J13"/>
  <c r="I15"/>
  <c r="J21"/>
  <c r="J27"/>
  <c r="I29"/>
  <c r="I31"/>
  <c r="I33"/>
  <c r="I35"/>
  <c r="I39"/>
  <c r="I11"/>
  <c r="I13"/>
  <c r="J19"/>
  <c r="I21"/>
  <c r="J25"/>
  <c r="I25"/>
  <c r="I27"/>
  <c r="J39"/>
  <c r="J23"/>
  <c r="J35"/>
  <c r="I37"/>
  <c r="J37"/>
  <c r="J15"/>
  <c r="I17"/>
  <c r="J17"/>
  <c r="I19"/>
  <c r="I23"/>
  <c r="J29"/>
  <c r="J31"/>
  <c r="J33"/>
  <c r="J16"/>
  <c r="I18"/>
  <c r="J18"/>
  <c r="J12"/>
  <c r="J14"/>
  <c r="I16"/>
  <c r="J20"/>
  <c r="I22"/>
  <c r="I28"/>
  <c r="I30"/>
  <c r="I12"/>
  <c r="I14"/>
  <c r="I20"/>
  <c r="J24"/>
  <c r="I26"/>
  <c r="J32"/>
  <c r="I36"/>
  <c r="J36"/>
  <c r="I24"/>
  <c r="J22"/>
  <c r="J30"/>
  <c r="I34"/>
  <c r="J26"/>
  <c r="J38"/>
  <c r="J28"/>
  <c r="I32"/>
  <c r="J34"/>
  <c r="I38"/>
  <c r="L42" i="11"/>
  <c r="K43"/>
  <c r="K44"/>
  <c r="K41"/>
  <c r="K42"/>
  <c r="L40"/>
  <c r="K40"/>
  <c r="L45"/>
  <c r="L43"/>
  <c r="L44"/>
  <c r="K45"/>
  <c r="L41"/>
  <c r="L11"/>
  <c r="L13"/>
  <c r="K13"/>
  <c r="K15"/>
  <c r="L27"/>
  <c r="K29"/>
  <c r="L39"/>
  <c r="K39"/>
  <c r="L17"/>
  <c r="K23"/>
  <c r="L23"/>
  <c r="K27"/>
  <c r="L35"/>
  <c r="K17"/>
  <c r="L19"/>
  <c r="K19"/>
  <c r="L21"/>
  <c r="K25"/>
  <c r="L25"/>
  <c r="L31"/>
  <c r="L33"/>
  <c r="K35"/>
  <c r="K37"/>
  <c r="L37"/>
  <c r="K11"/>
  <c r="L15"/>
  <c r="K21"/>
  <c r="L29"/>
  <c r="K31"/>
  <c r="K33"/>
  <c r="L18"/>
  <c r="L20"/>
  <c r="L22"/>
  <c r="L24"/>
  <c r="K26"/>
  <c r="L26"/>
  <c r="L30"/>
  <c r="L32"/>
  <c r="L34"/>
  <c r="L36"/>
  <c r="L16"/>
  <c r="K18"/>
  <c r="K20"/>
  <c r="K22"/>
  <c r="K24"/>
  <c r="K28"/>
  <c r="K30"/>
  <c r="K32"/>
  <c r="K34"/>
  <c r="K36"/>
  <c r="K38"/>
  <c r="K12"/>
  <c r="L14"/>
  <c r="K16"/>
  <c r="L12"/>
  <c r="K14"/>
  <c r="L28"/>
  <c r="L38"/>
  <c r="M43" i="10"/>
  <c r="N40"/>
  <c r="N42"/>
  <c r="N44"/>
  <c r="N45"/>
  <c r="M40"/>
  <c r="N43"/>
  <c r="M44"/>
  <c r="M45"/>
  <c r="N41"/>
  <c r="M41"/>
  <c r="M42"/>
  <c r="N12"/>
  <c r="M14"/>
  <c r="M16"/>
  <c r="M24"/>
  <c r="N24"/>
  <c r="M28"/>
  <c r="N30"/>
  <c r="M38"/>
  <c r="M12"/>
  <c r="N18"/>
  <c r="N20"/>
  <c r="N22"/>
  <c r="M30"/>
  <c r="M32"/>
  <c r="N16"/>
  <c r="M18"/>
  <c r="M20"/>
  <c r="M22"/>
  <c r="N28"/>
  <c r="N32"/>
  <c r="N34"/>
  <c r="M36"/>
  <c r="N38"/>
  <c r="N14"/>
  <c r="M26"/>
  <c r="N26"/>
  <c r="M34"/>
  <c r="N36"/>
  <c r="M13"/>
  <c r="N13"/>
  <c r="M11"/>
  <c r="N15"/>
  <c r="M17"/>
  <c r="N19"/>
  <c r="N17"/>
  <c r="M21"/>
  <c r="N23"/>
  <c r="M25"/>
  <c r="M33"/>
  <c r="M35"/>
  <c r="M15"/>
  <c r="N21"/>
  <c r="M23"/>
  <c r="N29"/>
  <c r="M31"/>
  <c r="N37"/>
  <c r="N39"/>
  <c r="N11"/>
  <c r="N27"/>
  <c r="M29"/>
  <c r="N33"/>
  <c r="N35"/>
  <c r="M37"/>
  <c r="M19"/>
  <c r="N25"/>
  <c r="M27"/>
  <c r="N31"/>
  <c r="M39"/>
  <c r="P40" i="9"/>
  <c r="O41"/>
  <c r="P44"/>
  <c r="P42"/>
  <c r="O40"/>
  <c r="P43"/>
  <c r="O42"/>
  <c r="O43"/>
  <c r="P45"/>
  <c r="P41"/>
  <c r="O44"/>
  <c r="O45"/>
  <c r="O12"/>
  <c r="O14"/>
  <c r="P16"/>
  <c r="O20"/>
  <c r="O22"/>
  <c r="P26"/>
  <c r="P32"/>
  <c r="P34"/>
  <c r="P36"/>
  <c r="P18"/>
  <c r="O18"/>
  <c r="O24"/>
  <c r="O32"/>
  <c r="O34"/>
  <c r="O16"/>
  <c r="P22"/>
  <c r="O26"/>
  <c r="P28"/>
  <c r="P30"/>
  <c r="O38"/>
  <c r="P12"/>
  <c r="P14"/>
  <c r="P20"/>
  <c r="P24"/>
  <c r="O28"/>
  <c r="O30"/>
  <c r="O36"/>
  <c r="P38"/>
  <c r="O11"/>
  <c r="P15"/>
  <c r="P17"/>
  <c r="O19"/>
  <c r="P23"/>
  <c r="P25"/>
  <c r="P31"/>
  <c r="P33"/>
  <c r="P39"/>
  <c r="P21"/>
  <c r="P29"/>
  <c r="O29"/>
  <c r="O31"/>
  <c r="O37"/>
  <c r="P13"/>
  <c r="O15"/>
  <c r="O21"/>
  <c r="O27"/>
  <c r="P35"/>
  <c r="P37"/>
  <c r="P11"/>
  <c r="O13"/>
  <c r="O17"/>
  <c r="P19"/>
  <c r="O23"/>
  <c r="O25"/>
  <c r="P27"/>
  <c r="O33"/>
  <c r="O35"/>
  <c r="O39"/>
  <c r="R41" i="8"/>
  <c r="Q42"/>
  <c r="Q45"/>
  <c r="R40"/>
  <c r="Q41"/>
  <c r="R44"/>
  <c r="Q40"/>
  <c r="R43"/>
  <c r="R42"/>
  <c r="Q43"/>
  <c r="R45"/>
  <c r="Q44"/>
  <c r="Q15"/>
  <c r="Q17"/>
  <c r="R27"/>
  <c r="Q31"/>
  <c r="Q33"/>
  <c r="Q21"/>
  <c r="Q27"/>
  <c r="Q29"/>
  <c r="R11"/>
  <c r="R13"/>
  <c r="R15"/>
  <c r="Q19"/>
  <c r="R19"/>
  <c r="R25"/>
  <c r="R31"/>
  <c r="R33"/>
  <c r="Q35"/>
  <c r="Q37"/>
  <c r="R39"/>
  <c r="Q11"/>
  <c r="Q13"/>
  <c r="R17"/>
  <c r="R21"/>
  <c r="R23"/>
  <c r="Q23"/>
  <c r="Q25"/>
  <c r="R29"/>
  <c r="R35"/>
  <c r="R37"/>
  <c r="Q39"/>
  <c r="Q26"/>
  <c r="Q32"/>
  <c r="R28"/>
  <c r="Q30"/>
  <c r="R12"/>
  <c r="Q14"/>
  <c r="R18"/>
  <c r="Q20"/>
  <c r="Q22"/>
  <c r="R32"/>
  <c r="Q36"/>
  <c r="R38"/>
  <c r="Q12"/>
  <c r="R14"/>
  <c r="R16"/>
  <c r="Q16"/>
  <c r="Q18"/>
  <c r="R20"/>
  <c r="R22"/>
  <c r="R24"/>
  <c r="Q24"/>
  <c r="R26"/>
  <c r="Q28"/>
  <c r="R30"/>
  <c r="R34"/>
  <c r="Q34"/>
  <c r="R36"/>
  <c r="Q38"/>
  <c r="I40"/>
  <c r="J42"/>
  <c r="I43"/>
  <c r="J41"/>
  <c r="I42"/>
  <c r="J45"/>
  <c r="I41"/>
  <c r="J44"/>
  <c r="I45"/>
  <c r="J40"/>
  <c r="J43"/>
  <c r="I44"/>
  <c r="I11"/>
  <c r="I13"/>
  <c r="I19"/>
  <c r="I21"/>
  <c r="J23"/>
  <c r="J25"/>
  <c r="J29"/>
  <c r="I31"/>
  <c r="I35"/>
  <c r="J39"/>
  <c r="I39"/>
  <c r="J15"/>
  <c r="J17"/>
  <c r="J19"/>
  <c r="I23"/>
  <c r="I25"/>
  <c r="I27"/>
  <c r="J35"/>
  <c r="J37"/>
  <c r="J21"/>
  <c r="I29"/>
  <c r="I33"/>
  <c r="J11"/>
  <c r="J13"/>
  <c r="I15"/>
  <c r="I17"/>
  <c r="J27"/>
  <c r="J31"/>
  <c r="J33"/>
  <c r="I37"/>
  <c r="I12"/>
  <c r="I14"/>
  <c r="I16"/>
  <c r="J18"/>
  <c r="J24"/>
  <c r="I28"/>
  <c r="J30"/>
  <c r="I34"/>
  <c r="J38"/>
  <c r="I18"/>
  <c r="J22"/>
  <c r="I22"/>
  <c r="I24"/>
  <c r="J32"/>
  <c r="J34"/>
  <c r="J36"/>
  <c r="I38"/>
  <c r="J12"/>
  <c r="J14"/>
  <c r="J16"/>
  <c r="I20"/>
  <c r="I26"/>
  <c r="J28"/>
  <c r="J20"/>
  <c r="J26"/>
  <c r="I30"/>
  <c r="I32"/>
  <c r="I36"/>
  <c r="D35" i="18"/>
  <c r="D15"/>
  <c r="D27"/>
  <c r="D7"/>
  <c r="D14"/>
  <c r="D9"/>
  <c r="D19"/>
  <c r="D13"/>
  <c r="D18"/>
  <c r="D31"/>
  <c r="D12"/>
  <c r="D30"/>
  <c r="D33"/>
  <c r="D3"/>
  <c r="D34"/>
  <c r="D4"/>
  <c r="D26"/>
  <c r="D16"/>
  <c r="D23"/>
  <c r="D28"/>
  <c r="D32"/>
  <c r="D11"/>
  <c r="D2"/>
  <c r="D24"/>
  <c r="D21"/>
  <c r="D29"/>
  <c r="D17"/>
  <c r="D6"/>
  <c r="D22"/>
  <c r="D8"/>
  <c r="D25"/>
  <c r="D36"/>
  <c r="D37"/>
  <c r="D20"/>
  <c r="D5"/>
  <c r="D10"/>
  <c r="L26"/>
  <c r="L17"/>
  <c r="L21"/>
  <c r="L18"/>
  <c r="L35"/>
  <c r="L6"/>
  <c r="L8"/>
  <c r="L37"/>
  <c r="L29"/>
  <c r="L22"/>
  <c r="L25"/>
  <c r="L36"/>
  <c r="L15"/>
  <c r="L27"/>
  <c r="L7"/>
  <c r="L14"/>
  <c r="L9"/>
  <c r="L19"/>
  <c r="L13"/>
  <c r="L31"/>
  <c r="L12"/>
  <c r="L30"/>
  <c r="L33"/>
  <c r="L3"/>
  <c r="L34"/>
  <c r="L4"/>
  <c r="L16"/>
  <c r="L11"/>
  <c r="L23"/>
  <c r="L2"/>
  <c r="L28"/>
  <c r="L24"/>
  <c r="L32"/>
  <c r="L20"/>
  <c r="L10"/>
  <c r="L5"/>
  <c r="E26"/>
  <c r="E16"/>
  <c r="E23"/>
  <c r="E28"/>
  <c r="E32"/>
  <c r="E11"/>
  <c r="E2"/>
  <c r="E24"/>
  <c r="E17"/>
  <c r="E21"/>
  <c r="E6"/>
  <c r="E8"/>
  <c r="E37"/>
  <c r="E29"/>
  <c r="E22"/>
  <c r="E25"/>
  <c r="E36"/>
  <c r="E35"/>
  <c r="E15"/>
  <c r="E27"/>
  <c r="E7"/>
  <c r="E14"/>
  <c r="E9"/>
  <c r="E19"/>
  <c r="E13"/>
  <c r="E33"/>
  <c r="E31"/>
  <c r="E3"/>
  <c r="E12"/>
  <c r="E34"/>
  <c r="E30"/>
  <c r="E4"/>
  <c r="E5"/>
  <c r="E18"/>
  <c r="E20"/>
  <c r="E10"/>
  <c r="O21"/>
  <c r="O6"/>
  <c r="O8"/>
  <c r="O37"/>
  <c r="O29"/>
  <c r="O22"/>
  <c r="O25"/>
  <c r="O17"/>
  <c r="O15"/>
  <c r="O27"/>
  <c r="O7"/>
  <c r="O14"/>
  <c r="O9"/>
  <c r="O19"/>
  <c r="O13"/>
  <c r="O35"/>
  <c r="O26"/>
  <c r="O16"/>
  <c r="O23"/>
  <c r="O28"/>
  <c r="O32"/>
  <c r="O11"/>
  <c r="O2"/>
  <c r="O24"/>
  <c r="O36"/>
  <c r="O31"/>
  <c r="O3"/>
  <c r="O12"/>
  <c r="O34"/>
  <c r="O30"/>
  <c r="O4"/>
  <c r="O33"/>
  <c r="O5"/>
  <c r="O18"/>
  <c r="O10"/>
  <c r="O20"/>
  <c r="H15"/>
  <c r="H27"/>
  <c r="H7"/>
  <c r="H14"/>
  <c r="H9"/>
  <c r="H19"/>
  <c r="H13"/>
  <c r="H17"/>
  <c r="H31"/>
  <c r="H12"/>
  <c r="H30"/>
  <c r="H33"/>
  <c r="H3"/>
  <c r="H34"/>
  <c r="H4"/>
  <c r="H35"/>
  <c r="H26"/>
  <c r="H16"/>
  <c r="H23"/>
  <c r="H28"/>
  <c r="H32"/>
  <c r="H11"/>
  <c r="H2"/>
  <c r="H24"/>
  <c r="H8"/>
  <c r="H25"/>
  <c r="H37"/>
  <c r="H36"/>
  <c r="H21"/>
  <c r="H29"/>
  <c r="H22"/>
  <c r="H6"/>
  <c r="H20"/>
  <c r="H5"/>
  <c r="H18"/>
  <c r="H10"/>
  <c r="H40" i="16"/>
  <c r="G41"/>
  <c r="H42"/>
  <c r="H43"/>
  <c r="H44"/>
  <c r="H45"/>
  <c r="G45"/>
  <c r="G44"/>
  <c r="H41"/>
  <c r="G43"/>
  <c r="G40"/>
  <c r="G42"/>
  <c r="H17"/>
  <c r="G19"/>
  <c r="H23"/>
  <c r="H31"/>
  <c r="G33"/>
  <c r="G37"/>
  <c r="H11"/>
  <c r="H13"/>
  <c r="H15"/>
  <c r="G17"/>
  <c r="H21"/>
  <c r="G23"/>
  <c r="H29"/>
  <c r="G31"/>
  <c r="H33"/>
  <c r="H39"/>
  <c r="G11"/>
  <c r="G13"/>
  <c r="G15"/>
  <c r="H25"/>
  <c r="G29"/>
  <c r="H35"/>
  <c r="H37"/>
  <c r="H19"/>
  <c r="G21"/>
  <c r="G25"/>
  <c r="G27"/>
  <c r="H27"/>
  <c r="G35"/>
  <c r="G39"/>
  <c r="G14"/>
  <c r="G20"/>
  <c r="H26"/>
  <c r="G30"/>
  <c r="H36"/>
  <c r="G38"/>
  <c r="H16"/>
  <c r="H18"/>
  <c r="H20"/>
  <c r="G22"/>
  <c r="H24"/>
  <c r="G26"/>
  <c r="H32"/>
  <c r="H34"/>
  <c r="G36"/>
  <c r="H38"/>
  <c r="H12"/>
  <c r="G16"/>
  <c r="G18"/>
  <c r="H22"/>
  <c r="G24"/>
  <c r="H28"/>
  <c r="H30"/>
  <c r="G32"/>
  <c r="G34"/>
  <c r="G12"/>
  <c r="H14"/>
  <c r="G28"/>
  <c r="G43" i="12"/>
  <c r="H44"/>
  <c r="H40"/>
  <c r="G42"/>
  <c r="H42"/>
  <c r="G44"/>
  <c r="H43"/>
  <c r="H45"/>
  <c r="G45"/>
  <c r="G41"/>
  <c r="H41"/>
  <c r="G40"/>
  <c r="H17"/>
  <c r="G19"/>
  <c r="H23"/>
  <c r="H31"/>
  <c r="G33"/>
  <c r="G37"/>
  <c r="H11"/>
  <c r="H13"/>
  <c r="H15"/>
  <c r="G17"/>
  <c r="G23"/>
  <c r="H29"/>
  <c r="G29"/>
  <c r="G31"/>
  <c r="H33"/>
  <c r="G11"/>
  <c r="G13"/>
  <c r="G15"/>
  <c r="H25"/>
  <c r="H27"/>
  <c r="H35"/>
  <c r="G39"/>
  <c r="H39"/>
  <c r="H19"/>
  <c r="G21"/>
  <c r="H21"/>
  <c r="G25"/>
  <c r="G27"/>
  <c r="G35"/>
  <c r="H37"/>
  <c r="G14"/>
  <c r="H16"/>
  <c r="H18"/>
  <c r="H24"/>
  <c r="G26"/>
  <c r="H32"/>
  <c r="H34"/>
  <c r="G36"/>
  <c r="G38"/>
  <c r="H12"/>
  <c r="G16"/>
  <c r="G18"/>
  <c r="H22"/>
  <c r="G24"/>
  <c r="G12"/>
  <c r="H14"/>
  <c r="G20"/>
  <c r="H20"/>
  <c r="G30"/>
  <c r="H28"/>
  <c r="G28"/>
  <c r="G32"/>
  <c r="H26"/>
  <c r="H36"/>
  <c r="H38"/>
  <c r="G22"/>
  <c r="H30"/>
  <c r="G34"/>
  <c r="G42" i="8"/>
  <c r="H44"/>
  <c r="G41"/>
  <c r="H43"/>
  <c r="H40"/>
  <c r="H42"/>
  <c r="G44"/>
  <c r="G45"/>
  <c r="H41"/>
  <c r="G43"/>
  <c r="H45"/>
  <c r="G40"/>
  <c r="H15"/>
  <c r="G17"/>
  <c r="H21"/>
  <c r="G25"/>
  <c r="H29"/>
  <c r="G33"/>
  <c r="G37"/>
  <c r="H11"/>
  <c r="H13"/>
  <c r="G15"/>
  <c r="H17"/>
  <c r="H19"/>
  <c r="G21"/>
  <c r="H27"/>
  <c r="G29"/>
  <c r="H39"/>
  <c r="G11"/>
  <c r="H23"/>
  <c r="H25"/>
  <c r="G27"/>
  <c r="H31"/>
  <c r="G35"/>
  <c r="H37"/>
  <c r="G13"/>
  <c r="G19"/>
  <c r="G23"/>
  <c r="G31"/>
  <c r="H33"/>
  <c r="H35"/>
  <c r="G39"/>
  <c r="G12"/>
  <c r="G14"/>
  <c r="G18"/>
  <c r="H20"/>
  <c r="G22"/>
  <c r="G24"/>
  <c r="H30"/>
  <c r="G34"/>
  <c r="G36"/>
  <c r="H38"/>
  <c r="H12"/>
  <c r="H14"/>
  <c r="G20"/>
  <c r="H26"/>
  <c r="G26"/>
  <c r="G28"/>
  <c r="G30"/>
  <c r="H16"/>
  <c r="H18"/>
  <c r="H24"/>
  <c r="H28"/>
  <c r="H32"/>
  <c r="H36"/>
  <c r="G16"/>
  <c r="H22"/>
  <c r="G32"/>
  <c r="H34"/>
  <c r="G38"/>
  <c r="M44" i="6"/>
  <c r="M45"/>
  <c r="N43"/>
  <c r="M43"/>
  <c r="N44"/>
  <c r="N42"/>
  <c r="M40"/>
  <c r="M41"/>
  <c r="N41"/>
  <c r="N45"/>
  <c r="N40"/>
  <c r="M42"/>
  <c r="M34"/>
  <c r="M18"/>
  <c r="M14"/>
  <c r="N15"/>
  <c r="M30"/>
  <c r="N26"/>
  <c r="N22"/>
  <c r="M33"/>
  <c r="N13"/>
  <c r="M39"/>
  <c r="N39"/>
  <c r="N31"/>
  <c r="M31"/>
  <c r="N23"/>
  <c r="M23"/>
  <c r="M15"/>
  <c r="N38"/>
  <c r="N34"/>
  <c r="N30"/>
  <c r="M26"/>
  <c r="N14"/>
  <c r="M38"/>
  <c r="M22"/>
  <c r="N18"/>
  <c r="M21"/>
  <c r="N20"/>
  <c r="N16"/>
  <c r="N21"/>
  <c r="M37"/>
  <c r="M29"/>
  <c r="N17"/>
  <c r="M36"/>
  <c r="N28"/>
  <c r="M20"/>
  <c r="N12"/>
  <c r="M13"/>
  <c r="N25"/>
  <c r="M17"/>
  <c r="N36"/>
  <c r="N32"/>
  <c r="M28"/>
  <c r="M24"/>
  <c r="N33"/>
  <c r="N37"/>
  <c r="N29"/>
  <c r="M25"/>
  <c r="M32"/>
  <c r="N24"/>
  <c r="M16"/>
  <c r="M12"/>
  <c r="M11"/>
  <c r="N35"/>
  <c r="N27"/>
  <c r="N19"/>
  <c r="M35"/>
  <c r="M27"/>
  <c r="M19"/>
  <c r="N11"/>
  <c r="P40" i="16"/>
  <c r="P41"/>
  <c r="O44"/>
  <c r="O40"/>
  <c r="P43"/>
  <c r="O41"/>
  <c r="P44"/>
  <c r="P42"/>
  <c r="O42"/>
  <c r="O45"/>
  <c r="P45"/>
  <c r="O43"/>
  <c r="P11"/>
  <c r="P13"/>
  <c r="O15"/>
  <c r="O21"/>
  <c r="O29"/>
  <c r="P37"/>
  <c r="O39"/>
  <c r="O11"/>
  <c r="O13"/>
  <c r="P19"/>
  <c r="P25"/>
  <c r="O27"/>
  <c r="P29"/>
  <c r="P35"/>
  <c r="O37"/>
  <c r="P17"/>
  <c r="O19"/>
  <c r="P21"/>
  <c r="O23"/>
  <c r="O25"/>
  <c r="P27"/>
  <c r="O35"/>
  <c r="P39"/>
  <c r="P15"/>
  <c r="O17"/>
  <c r="P23"/>
  <c r="P31"/>
  <c r="O31"/>
  <c r="P33"/>
  <c r="O33"/>
  <c r="P16"/>
  <c r="O16"/>
  <c r="O18"/>
  <c r="P20"/>
  <c r="P22"/>
  <c r="O22"/>
  <c r="O24"/>
  <c r="P30"/>
  <c r="O32"/>
  <c r="O34"/>
  <c r="P38"/>
  <c r="P12"/>
  <c r="P14"/>
  <c r="O28"/>
  <c r="O12"/>
  <c r="O14"/>
  <c r="O20"/>
  <c r="P26"/>
  <c r="P28"/>
  <c r="P36"/>
  <c r="O38"/>
  <c r="P18"/>
  <c r="P24"/>
  <c r="O26"/>
  <c r="O30"/>
  <c r="P32"/>
  <c r="P34"/>
  <c r="O36"/>
  <c r="Q40" i="15"/>
  <c r="Q41"/>
  <c r="Q42"/>
  <c r="Q43"/>
  <c r="Q45"/>
  <c r="Q44"/>
  <c r="R45"/>
  <c r="R43"/>
  <c r="R41"/>
  <c r="R44"/>
  <c r="R42"/>
  <c r="R40"/>
  <c r="R15"/>
  <c r="Q17"/>
  <c r="R25"/>
  <c r="Q27"/>
  <c r="R11"/>
  <c r="R17"/>
  <c r="Q23"/>
  <c r="R27"/>
  <c r="Q31"/>
  <c r="R33"/>
  <c r="Q33"/>
  <c r="R35"/>
  <c r="Q35"/>
  <c r="R39"/>
  <c r="R13"/>
  <c r="Q19"/>
  <c r="R21"/>
  <c r="Q29"/>
  <c r="Q37"/>
  <c r="Q11"/>
  <c r="Q15"/>
  <c r="R19"/>
  <c r="R23"/>
  <c r="R31"/>
  <c r="Q39"/>
  <c r="Q13"/>
  <c r="Q21"/>
  <c r="Q25"/>
  <c r="R29"/>
  <c r="R37"/>
  <c r="R12"/>
  <c r="Q14"/>
  <c r="R18"/>
  <c r="R20"/>
  <c r="Q20"/>
  <c r="Q22"/>
  <c r="Q24"/>
  <c r="R30"/>
  <c r="Q12"/>
  <c r="Q18"/>
  <c r="Q28"/>
  <c r="Q30"/>
  <c r="Q32"/>
  <c r="R38"/>
  <c r="Q38"/>
  <c r="R16"/>
  <c r="R26"/>
  <c r="Q34"/>
  <c r="Q36"/>
  <c r="R14"/>
  <c r="Q16"/>
  <c r="R22"/>
  <c r="R24"/>
  <c r="Q26"/>
  <c r="R28"/>
  <c r="R32"/>
  <c r="R34"/>
  <c r="R36"/>
  <c r="I40"/>
  <c r="I43"/>
  <c r="J44"/>
  <c r="I44"/>
  <c r="J41"/>
  <c r="J40"/>
  <c r="J45"/>
  <c r="I45"/>
  <c r="J42"/>
  <c r="I41"/>
  <c r="I42"/>
  <c r="J43"/>
  <c r="J11"/>
  <c r="I11"/>
  <c r="I13"/>
  <c r="J19"/>
  <c r="I21"/>
  <c r="J29"/>
  <c r="I31"/>
  <c r="J33"/>
  <c r="J39"/>
  <c r="J13"/>
  <c r="I17"/>
  <c r="J21"/>
  <c r="J25"/>
  <c r="I37"/>
  <c r="I15"/>
  <c r="I23"/>
  <c r="I27"/>
  <c r="J27"/>
  <c r="J31"/>
  <c r="I35"/>
  <c r="J17"/>
  <c r="I25"/>
  <c r="I29"/>
  <c r="I33"/>
  <c r="J37"/>
  <c r="J15"/>
  <c r="I19"/>
  <c r="J23"/>
  <c r="J35"/>
  <c r="I39"/>
  <c r="J14"/>
  <c r="J16"/>
  <c r="J24"/>
  <c r="J26"/>
  <c r="I28"/>
  <c r="J32"/>
  <c r="I14"/>
  <c r="I16"/>
  <c r="J20"/>
  <c r="J22"/>
  <c r="I22"/>
  <c r="I24"/>
  <c r="I26"/>
  <c r="J30"/>
  <c r="I32"/>
  <c r="J34"/>
  <c r="I34"/>
  <c r="J36"/>
  <c r="I36"/>
  <c r="J12"/>
  <c r="J18"/>
  <c r="I18"/>
  <c r="I20"/>
  <c r="J28"/>
  <c r="I30"/>
  <c r="I12"/>
  <c r="J38"/>
  <c r="I38"/>
  <c r="K41" i="14"/>
  <c r="L40"/>
  <c r="K40"/>
  <c r="L41"/>
  <c r="K42"/>
  <c r="K43"/>
  <c r="K44"/>
  <c r="L45"/>
  <c r="K45"/>
  <c r="L42"/>
  <c r="L43"/>
  <c r="L44"/>
  <c r="K14"/>
  <c r="L16"/>
  <c r="K20"/>
  <c r="L26"/>
  <c r="L28"/>
  <c r="K38"/>
  <c r="K16"/>
  <c r="L18"/>
  <c r="L22"/>
  <c r="L24"/>
  <c r="K26"/>
  <c r="K28"/>
  <c r="K30"/>
  <c r="K32"/>
  <c r="L36"/>
  <c r="L12"/>
  <c r="K12"/>
  <c r="L20"/>
  <c r="K24"/>
  <c r="L30"/>
  <c r="L32"/>
  <c r="L34"/>
  <c r="K36"/>
  <c r="L14"/>
  <c r="K18"/>
  <c r="K22"/>
  <c r="K34"/>
  <c r="L38"/>
  <c r="L15"/>
  <c r="K17"/>
  <c r="L19"/>
  <c r="L25"/>
  <c r="L27"/>
  <c r="K31"/>
  <c r="K39"/>
  <c r="K11"/>
  <c r="K15"/>
  <c r="K19"/>
  <c r="K25"/>
  <c r="K27"/>
  <c r="K29"/>
  <c r="L37"/>
  <c r="L13"/>
  <c r="L17"/>
  <c r="K21"/>
  <c r="L31"/>
  <c r="K37"/>
  <c r="L11"/>
  <c r="K13"/>
  <c r="L21"/>
  <c r="L23"/>
  <c r="K23"/>
  <c r="L29"/>
  <c r="L33"/>
  <c r="K33"/>
  <c r="L35"/>
  <c r="K35"/>
  <c r="L39"/>
  <c r="N42" i="13"/>
  <c r="N40"/>
  <c r="N43"/>
  <c r="N44"/>
  <c r="M40"/>
  <c r="M41"/>
  <c r="M44"/>
  <c r="N45"/>
  <c r="M42"/>
  <c r="M43"/>
  <c r="N41"/>
  <c r="M45"/>
  <c r="N14"/>
  <c r="N16"/>
  <c r="M18"/>
  <c r="N12"/>
  <c r="M12"/>
  <c r="N20"/>
  <c r="M24"/>
  <c r="N28"/>
  <c r="M30"/>
  <c r="N36"/>
  <c r="M38"/>
  <c r="M14"/>
  <c r="M16"/>
  <c r="M20"/>
  <c r="N22"/>
  <c r="M36"/>
  <c r="M22"/>
  <c r="N26"/>
  <c r="M28"/>
  <c r="N32"/>
  <c r="N34"/>
  <c r="N18"/>
  <c r="N24"/>
  <c r="M26"/>
  <c r="N30"/>
  <c r="M32"/>
  <c r="M34"/>
  <c r="N38"/>
  <c r="M11"/>
  <c r="M23"/>
  <c r="N27"/>
  <c r="M29"/>
  <c r="N35"/>
  <c r="M15"/>
  <c r="M21"/>
  <c r="M25"/>
  <c r="M27"/>
  <c r="N33"/>
  <c r="M35"/>
  <c r="N39"/>
  <c r="N13"/>
  <c r="N15"/>
  <c r="M17"/>
  <c r="N17"/>
  <c r="M19"/>
  <c r="N25"/>
  <c r="N31"/>
  <c r="M33"/>
  <c r="N37"/>
  <c r="M39"/>
  <c r="N11"/>
  <c r="M13"/>
  <c r="N19"/>
  <c r="N21"/>
  <c r="N23"/>
  <c r="N29"/>
  <c r="M31"/>
  <c r="M37"/>
  <c r="O40" i="12"/>
  <c r="P42"/>
  <c r="P43"/>
  <c r="P45"/>
  <c r="O45"/>
  <c r="P44"/>
  <c r="P40"/>
  <c r="O42"/>
  <c r="O43"/>
  <c r="O44"/>
  <c r="P41"/>
  <c r="O41"/>
  <c r="P11"/>
  <c r="P13"/>
  <c r="O15"/>
  <c r="P27"/>
  <c r="O29"/>
  <c r="P39"/>
  <c r="O11"/>
  <c r="O13"/>
  <c r="P19"/>
  <c r="O21"/>
  <c r="P25"/>
  <c r="O27"/>
  <c r="P35"/>
  <c r="P37"/>
  <c r="O39"/>
  <c r="P17"/>
  <c r="O19"/>
  <c r="P21"/>
  <c r="O25"/>
  <c r="O33"/>
  <c r="O35"/>
  <c r="O37"/>
  <c r="P15"/>
  <c r="O17"/>
  <c r="P23"/>
  <c r="O23"/>
  <c r="P29"/>
  <c r="P31"/>
  <c r="O31"/>
  <c r="P33"/>
  <c r="P16"/>
  <c r="O16"/>
  <c r="O18"/>
  <c r="P22"/>
  <c r="P12"/>
  <c r="P14"/>
  <c r="P20"/>
  <c r="O20"/>
  <c r="O28"/>
  <c r="O30"/>
  <c r="O12"/>
  <c r="O14"/>
  <c r="P18"/>
  <c r="O22"/>
  <c r="P24"/>
  <c r="O26"/>
  <c r="P32"/>
  <c r="P34"/>
  <c r="O36"/>
  <c r="O38"/>
  <c r="P28"/>
  <c r="O32"/>
  <c r="P26"/>
  <c r="P36"/>
  <c r="P38"/>
  <c r="O24"/>
  <c r="P30"/>
  <c r="O34"/>
  <c r="R42" i="11"/>
  <c r="Q43"/>
  <c r="R40"/>
  <c r="Q42"/>
  <c r="Q40"/>
  <c r="R44"/>
  <c r="R45"/>
  <c r="Q45"/>
  <c r="R41"/>
  <c r="R43"/>
  <c r="Q44"/>
  <c r="Q41"/>
  <c r="R11"/>
  <c r="Q13"/>
  <c r="R15"/>
  <c r="Q21"/>
  <c r="R25"/>
  <c r="R27"/>
  <c r="R29"/>
  <c r="Q33"/>
  <c r="R37"/>
  <c r="Q39"/>
  <c r="Q11"/>
  <c r="R21"/>
  <c r="R23"/>
  <c r="Q25"/>
  <c r="Q27"/>
  <c r="R33"/>
  <c r="R35"/>
  <c r="Q37"/>
  <c r="Q17"/>
  <c r="Q19"/>
  <c r="Q31"/>
  <c r="R13"/>
  <c r="Q15"/>
  <c r="R17"/>
  <c r="R19"/>
  <c r="Q23"/>
  <c r="Q29"/>
  <c r="R31"/>
  <c r="Q35"/>
  <c r="R39"/>
  <c r="Q12"/>
  <c r="R22"/>
  <c r="R24"/>
  <c r="Q26"/>
  <c r="R34"/>
  <c r="R36"/>
  <c r="Q16"/>
  <c r="Q18"/>
  <c r="Q20"/>
  <c r="Q30"/>
  <c r="Q32"/>
  <c r="R14"/>
  <c r="R16"/>
  <c r="R18"/>
  <c r="R20"/>
  <c r="Q22"/>
  <c r="Q24"/>
  <c r="R28"/>
  <c r="R30"/>
  <c r="R32"/>
  <c r="Q34"/>
  <c r="Q36"/>
  <c r="R38"/>
  <c r="R12"/>
  <c r="Q14"/>
  <c r="R26"/>
  <c r="Q28"/>
  <c r="Q38"/>
  <c r="J44"/>
  <c r="J45"/>
  <c r="J41"/>
  <c r="J43"/>
  <c r="I43"/>
  <c r="I44"/>
  <c r="J42"/>
  <c r="I42"/>
  <c r="J40"/>
  <c r="I40"/>
  <c r="I41"/>
  <c r="I45"/>
  <c r="I17"/>
  <c r="I19"/>
  <c r="J31"/>
  <c r="J11"/>
  <c r="J13"/>
  <c r="I15"/>
  <c r="J15"/>
  <c r="I21"/>
  <c r="J27"/>
  <c r="I29"/>
  <c r="J29"/>
  <c r="I33"/>
  <c r="J39"/>
  <c r="I11"/>
  <c r="I13"/>
  <c r="J23"/>
  <c r="J25"/>
  <c r="I27"/>
  <c r="I31"/>
  <c r="I35"/>
  <c r="J37"/>
  <c r="I39"/>
  <c r="J17"/>
  <c r="J19"/>
  <c r="J21"/>
  <c r="I23"/>
  <c r="I25"/>
  <c r="J33"/>
  <c r="J35"/>
  <c r="I37"/>
  <c r="J12"/>
  <c r="I14"/>
  <c r="J14"/>
  <c r="J28"/>
  <c r="J38"/>
  <c r="I12"/>
  <c r="I16"/>
  <c r="I22"/>
  <c r="J24"/>
  <c r="J26"/>
  <c r="I26"/>
  <c r="I28"/>
  <c r="I34"/>
  <c r="I38"/>
  <c r="J18"/>
  <c r="J20"/>
  <c r="J22"/>
  <c r="I24"/>
  <c r="J30"/>
  <c r="J32"/>
  <c r="J34"/>
  <c r="J36"/>
  <c r="J16"/>
  <c r="I18"/>
  <c r="I20"/>
  <c r="I30"/>
  <c r="I32"/>
  <c r="I36"/>
  <c r="L42" i="10"/>
  <c r="K45"/>
  <c r="K40"/>
  <c r="K43"/>
  <c r="K44"/>
  <c r="L41"/>
  <c r="K42"/>
  <c r="L45"/>
  <c r="K41"/>
  <c r="L43"/>
  <c r="L44"/>
  <c r="L40"/>
  <c r="K12"/>
  <c r="K14"/>
  <c r="L16"/>
  <c r="K20"/>
  <c r="L20"/>
  <c r="L26"/>
  <c r="L28"/>
  <c r="L36"/>
  <c r="K16"/>
  <c r="L24"/>
  <c r="K26"/>
  <c r="K28"/>
  <c r="L32"/>
  <c r="L34"/>
  <c r="K36"/>
  <c r="L38"/>
  <c r="L12"/>
  <c r="K24"/>
  <c r="L30"/>
  <c r="K32"/>
  <c r="K34"/>
  <c r="K38"/>
  <c r="L14"/>
  <c r="K18"/>
  <c r="L18"/>
  <c r="K22"/>
  <c r="L22"/>
  <c r="K30"/>
  <c r="K11"/>
  <c r="L11"/>
  <c r="K15"/>
  <c r="K13"/>
  <c r="L13"/>
  <c r="L19"/>
  <c r="K19"/>
  <c r="K23"/>
  <c r="K25"/>
  <c r="K27"/>
  <c r="K29"/>
  <c r="L29"/>
  <c r="K31"/>
  <c r="L39"/>
  <c r="K17"/>
  <c r="L33"/>
  <c r="L35"/>
  <c r="K39"/>
  <c r="L21"/>
  <c r="L23"/>
  <c r="L31"/>
  <c r="L15"/>
  <c r="L17"/>
  <c r="K21"/>
  <c r="L25"/>
  <c r="L27"/>
  <c r="K33"/>
  <c r="K35"/>
  <c r="L37"/>
  <c r="K37"/>
  <c r="M45" i="9"/>
  <c r="N44"/>
  <c r="N45"/>
  <c r="M41"/>
  <c r="M44"/>
  <c r="N41"/>
  <c r="M40"/>
  <c r="N40"/>
  <c r="N43"/>
  <c r="N42"/>
  <c r="M43"/>
  <c r="M42"/>
  <c r="N14"/>
  <c r="M14"/>
  <c r="M16"/>
  <c r="N20"/>
  <c r="M20"/>
  <c r="M22"/>
  <c r="N22"/>
  <c r="N26"/>
  <c r="M26"/>
  <c r="N28"/>
  <c r="M30"/>
  <c r="M36"/>
  <c r="M38"/>
  <c r="N24"/>
  <c r="N32"/>
  <c r="M12"/>
  <c r="N18"/>
  <c r="M28"/>
  <c r="M32"/>
  <c r="M34"/>
  <c r="N34"/>
  <c r="N12"/>
  <c r="N16"/>
  <c r="M18"/>
  <c r="M24"/>
  <c r="N30"/>
  <c r="N36"/>
  <c r="N38"/>
  <c r="M13"/>
  <c r="N25"/>
  <c r="M11"/>
  <c r="N17"/>
  <c r="M19"/>
  <c r="M21"/>
  <c r="M23"/>
  <c r="M25"/>
  <c r="N27"/>
  <c r="N31"/>
  <c r="N33"/>
  <c r="M35"/>
  <c r="N39"/>
  <c r="N13"/>
  <c r="N15"/>
  <c r="M17"/>
  <c r="N23"/>
  <c r="N29"/>
  <c r="M31"/>
  <c r="M33"/>
  <c r="N37"/>
  <c r="M39"/>
  <c r="N11"/>
  <c r="M15"/>
  <c r="N19"/>
  <c r="N21"/>
  <c r="M27"/>
  <c r="M29"/>
  <c r="N35"/>
  <c r="M37"/>
  <c r="P41" i="8"/>
  <c r="P40"/>
  <c r="O42"/>
  <c r="O44"/>
  <c r="P45"/>
  <c r="O45"/>
  <c r="O41"/>
  <c r="P43"/>
  <c r="P44"/>
  <c r="O40"/>
  <c r="P42"/>
  <c r="O43"/>
  <c r="O19"/>
  <c r="O27"/>
  <c r="O29"/>
  <c r="P35"/>
  <c r="P37"/>
  <c r="O39"/>
  <c r="O11"/>
  <c r="O13"/>
  <c r="O23"/>
  <c r="O25"/>
  <c r="P31"/>
  <c r="P33"/>
  <c r="O35"/>
  <c r="O37"/>
  <c r="P13"/>
  <c r="P15"/>
  <c r="O17"/>
  <c r="P17"/>
  <c r="P21"/>
  <c r="P23"/>
  <c r="O31"/>
  <c r="O33"/>
  <c r="P39"/>
  <c r="P11"/>
  <c r="O15"/>
  <c r="P19"/>
  <c r="O21"/>
  <c r="P25"/>
  <c r="P27"/>
  <c r="P29"/>
  <c r="O20"/>
  <c r="P22"/>
  <c r="O26"/>
  <c r="P32"/>
  <c r="P36"/>
  <c r="P12"/>
  <c r="O14"/>
  <c r="P16"/>
  <c r="O18"/>
  <c r="O24"/>
  <c r="P24"/>
  <c r="O28"/>
  <c r="O32"/>
  <c r="P34"/>
  <c r="O36"/>
  <c r="O38"/>
  <c r="O16"/>
  <c r="O22"/>
  <c r="P26"/>
  <c r="P30"/>
  <c r="O34"/>
  <c r="O12"/>
  <c r="P14"/>
  <c r="P18"/>
  <c r="P20"/>
  <c r="P28"/>
  <c r="O30"/>
  <c r="P38"/>
  <c r="F18" i="18"/>
  <c r="F15"/>
  <c r="F27"/>
  <c r="F7"/>
  <c r="F14"/>
  <c r="F9"/>
  <c r="F19"/>
  <c r="F13"/>
  <c r="F31"/>
  <c r="F12"/>
  <c r="F30"/>
  <c r="F33"/>
  <c r="F3"/>
  <c r="F34"/>
  <c r="F4"/>
  <c r="F17"/>
  <c r="F26"/>
  <c r="F16"/>
  <c r="F23"/>
  <c r="F28"/>
  <c r="F32"/>
  <c r="F11"/>
  <c r="F2"/>
  <c r="F24"/>
  <c r="F35"/>
  <c r="F37"/>
  <c r="F36"/>
  <c r="F21"/>
  <c r="F29"/>
  <c r="F6"/>
  <c r="F22"/>
  <c r="F25"/>
  <c r="F8"/>
  <c r="F20"/>
  <c r="F10"/>
  <c r="F5"/>
  <c r="G35"/>
  <c r="G26"/>
  <c r="G16"/>
  <c r="G23"/>
  <c r="G28"/>
  <c r="G32"/>
  <c r="G11"/>
  <c r="G2"/>
  <c r="G24"/>
  <c r="G10"/>
  <c r="G21"/>
  <c r="G6"/>
  <c r="G8"/>
  <c r="G37"/>
  <c r="G29"/>
  <c r="G22"/>
  <c r="G25"/>
  <c r="G36"/>
  <c r="G15"/>
  <c r="G27"/>
  <c r="G7"/>
  <c r="G14"/>
  <c r="G9"/>
  <c r="G19"/>
  <c r="G13"/>
  <c r="G30"/>
  <c r="G4"/>
  <c r="G33"/>
  <c r="G31"/>
  <c r="G3"/>
  <c r="G12"/>
  <c r="G17"/>
  <c r="G34"/>
  <c r="G5"/>
  <c r="G20"/>
  <c r="G18"/>
  <c r="H41" i="15"/>
  <c r="H42"/>
  <c r="H43"/>
  <c r="H44"/>
  <c r="H45"/>
  <c r="G44"/>
  <c r="H40"/>
  <c r="G45"/>
  <c r="G41"/>
  <c r="G40"/>
  <c r="G42"/>
  <c r="G43"/>
  <c r="H15"/>
  <c r="G17"/>
  <c r="H23"/>
  <c r="G23"/>
  <c r="H25"/>
  <c r="G27"/>
  <c r="H33"/>
  <c r="G35"/>
  <c r="G37"/>
  <c r="H39"/>
  <c r="H11"/>
  <c r="H13"/>
  <c r="H21"/>
  <c r="G29"/>
  <c r="G15"/>
  <c r="H19"/>
  <c r="H37"/>
  <c r="G11"/>
  <c r="G13"/>
  <c r="H17"/>
  <c r="G21"/>
  <c r="G25"/>
  <c r="H29"/>
  <c r="G39"/>
  <c r="G19"/>
  <c r="H27"/>
  <c r="G31"/>
  <c r="H31"/>
  <c r="G33"/>
  <c r="H35"/>
  <c r="H12"/>
  <c r="G18"/>
  <c r="G28"/>
  <c r="H30"/>
  <c r="G32"/>
  <c r="G38"/>
  <c r="G12"/>
  <c r="H16"/>
  <c r="H26"/>
  <c r="H34"/>
  <c r="G36"/>
  <c r="H14"/>
  <c r="G14"/>
  <c r="G16"/>
  <c r="H20"/>
  <c r="H22"/>
  <c r="G22"/>
  <c r="H24"/>
  <c r="G24"/>
  <c r="G26"/>
  <c r="H32"/>
  <c r="G34"/>
  <c r="H36"/>
  <c r="H38"/>
  <c r="H18"/>
  <c r="G20"/>
  <c r="H28"/>
  <c r="G30"/>
  <c r="G42" i="11"/>
  <c r="H45"/>
  <c r="H40"/>
  <c r="G45"/>
  <c r="H43"/>
  <c r="H44"/>
  <c r="H41"/>
  <c r="H42"/>
  <c r="G43"/>
  <c r="G44"/>
  <c r="G41"/>
  <c r="G40"/>
  <c r="H17"/>
  <c r="H19"/>
  <c r="G23"/>
  <c r="H23"/>
  <c r="G27"/>
  <c r="H31"/>
  <c r="G35"/>
  <c r="H35"/>
  <c r="G11"/>
  <c r="G17"/>
  <c r="G19"/>
  <c r="H21"/>
  <c r="G25"/>
  <c r="H25"/>
  <c r="G31"/>
  <c r="H33"/>
  <c r="G37"/>
  <c r="H37"/>
  <c r="G13"/>
  <c r="H15"/>
  <c r="G21"/>
  <c r="H29"/>
  <c r="G33"/>
  <c r="H39"/>
  <c r="H11"/>
  <c r="H13"/>
  <c r="G15"/>
  <c r="H27"/>
  <c r="G29"/>
  <c r="G39"/>
  <c r="G12"/>
  <c r="G16"/>
  <c r="G18"/>
  <c r="G20"/>
  <c r="G28"/>
  <c r="G30"/>
  <c r="G32"/>
  <c r="G38"/>
  <c r="H14"/>
  <c r="G36"/>
  <c r="H12"/>
  <c r="G14"/>
  <c r="H26"/>
  <c r="H28"/>
  <c r="H38"/>
  <c r="H16"/>
  <c r="H18"/>
  <c r="H20"/>
  <c r="G22"/>
  <c r="H22"/>
  <c r="G24"/>
  <c r="H24"/>
  <c r="G26"/>
  <c r="H30"/>
  <c r="H32"/>
  <c r="G34"/>
  <c r="H34"/>
  <c r="H36"/>
  <c r="H42" i="7"/>
  <c r="G42"/>
  <c r="H41"/>
  <c r="H43"/>
  <c r="H45"/>
  <c r="H40"/>
  <c r="G41"/>
  <c r="G43"/>
  <c r="H44"/>
  <c r="G45"/>
  <c r="G44"/>
  <c r="G40"/>
  <c r="G36"/>
  <c r="H39"/>
  <c r="H35"/>
  <c r="G15"/>
  <c r="H11"/>
  <c r="G30"/>
  <c r="H22"/>
  <c r="G37"/>
  <c r="H33"/>
  <c r="H32"/>
  <c r="G28"/>
  <c r="G20"/>
  <c r="H20"/>
  <c r="H16"/>
  <c r="G16"/>
  <c r="G31"/>
  <c r="H31"/>
  <c r="H23"/>
  <c r="G23"/>
  <c r="H19"/>
  <c r="H30"/>
  <c r="H26"/>
  <c r="G18"/>
  <c r="H14"/>
  <c r="G33"/>
  <c r="H29"/>
  <c r="G21"/>
  <c r="H21"/>
  <c r="H17"/>
  <c r="G13"/>
  <c r="G32"/>
  <c r="G24"/>
  <c r="G35"/>
  <c r="H27"/>
  <c r="G27"/>
  <c r="H38"/>
  <c r="G22"/>
  <c r="H18"/>
  <c r="G14"/>
  <c r="H37"/>
  <c r="G29"/>
  <c r="H25"/>
  <c r="G17"/>
  <c r="H13"/>
  <c r="H28"/>
  <c r="H24"/>
  <c r="G12"/>
  <c r="G39"/>
  <c r="G19"/>
  <c r="H15"/>
  <c r="G11"/>
  <c r="G38"/>
  <c r="H34"/>
  <c r="G34"/>
  <c r="G26"/>
  <c r="G25"/>
  <c r="H36"/>
  <c r="H12"/>
  <c r="K44" i="6"/>
  <c r="L41"/>
  <c r="L45"/>
  <c r="K43"/>
  <c r="K40"/>
  <c r="L42"/>
  <c r="K42"/>
  <c r="K45"/>
  <c r="L43"/>
  <c r="L40"/>
  <c r="L44"/>
  <c r="K41"/>
  <c r="L31"/>
  <c r="L23"/>
  <c r="K15"/>
  <c r="K38"/>
  <c r="K30"/>
  <c r="L22"/>
  <c r="K39"/>
  <c r="L39"/>
  <c r="K31"/>
  <c r="K23"/>
  <c r="L38"/>
  <c r="L26"/>
  <c r="K22"/>
  <c r="L18"/>
  <c r="L14"/>
  <c r="L21"/>
  <c r="K13"/>
  <c r="L34"/>
  <c r="K18"/>
  <c r="K14"/>
  <c r="L15"/>
  <c r="K34"/>
  <c r="L30"/>
  <c r="K26"/>
  <c r="K33"/>
  <c r="L13"/>
  <c r="K37"/>
  <c r="L24"/>
  <c r="L12"/>
  <c r="K25"/>
  <c r="K17"/>
  <c r="L36"/>
  <c r="K32"/>
  <c r="K24"/>
  <c r="L16"/>
  <c r="K16"/>
  <c r="L33"/>
  <c r="L37"/>
  <c r="L29"/>
  <c r="K36"/>
  <c r="L20"/>
  <c r="K12"/>
  <c r="K21"/>
  <c r="K29"/>
  <c r="L25"/>
  <c r="L17"/>
  <c r="L32"/>
  <c r="L28"/>
  <c r="K28"/>
  <c r="K20"/>
  <c r="L35"/>
  <c r="K19"/>
  <c r="K11"/>
  <c r="K27"/>
  <c r="L11"/>
  <c r="K35"/>
  <c r="L27"/>
  <c r="L19"/>
  <c r="N40" i="16"/>
  <c r="N41"/>
  <c r="N42"/>
  <c r="M43"/>
  <c r="M44"/>
  <c r="N45"/>
  <c r="M42"/>
  <c r="M45"/>
  <c r="N43"/>
  <c r="N44"/>
  <c r="M40"/>
  <c r="M41"/>
  <c r="M11"/>
  <c r="N15"/>
  <c r="M17"/>
  <c r="M21"/>
  <c r="N23"/>
  <c r="M23"/>
  <c r="M25"/>
  <c r="N29"/>
  <c r="N31"/>
  <c r="N33"/>
  <c r="M15"/>
  <c r="N21"/>
  <c r="N27"/>
  <c r="M29"/>
  <c r="M31"/>
  <c r="M33"/>
  <c r="N35"/>
  <c r="M37"/>
  <c r="N39"/>
  <c r="N11"/>
  <c r="N13"/>
  <c r="M13"/>
  <c r="N19"/>
  <c r="M19"/>
  <c r="M27"/>
  <c r="N37"/>
  <c r="M39"/>
  <c r="N17"/>
  <c r="N25"/>
  <c r="M35"/>
  <c r="N32"/>
  <c r="M12"/>
  <c r="N16"/>
  <c r="M18"/>
  <c r="N22"/>
  <c r="M24"/>
  <c r="N24"/>
  <c r="M26"/>
  <c r="M28"/>
  <c r="N30"/>
  <c r="M32"/>
  <c r="M34"/>
  <c r="N14"/>
  <c r="M16"/>
  <c r="N20"/>
  <c r="M22"/>
  <c r="N28"/>
  <c r="M30"/>
  <c r="N38"/>
  <c r="N12"/>
  <c r="M14"/>
  <c r="N18"/>
  <c r="M20"/>
  <c r="N26"/>
  <c r="N34"/>
  <c r="N36"/>
  <c r="M36"/>
  <c r="M38"/>
  <c r="P44" i="15"/>
  <c r="P42"/>
  <c r="O45"/>
  <c r="O43"/>
  <c r="O41"/>
  <c r="P43"/>
  <c r="O42"/>
  <c r="O44"/>
  <c r="P40"/>
  <c r="P45"/>
  <c r="P41"/>
  <c r="O40"/>
  <c r="P11"/>
  <c r="O13"/>
  <c r="P19"/>
  <c r="O21"/>
  <c r="P29"/>
  <c r="O31"/>
  <c r="O35"/>
  <c r="O39"/>
  <c r="P15"/>
  <c r="O19"/>
  <c r="O23"/>
  <c r="O25"/>
  <c r="P27"/>
  <c r="P39"/>
  <c r="O11"/>
  <c r="O17"/>
  <c r="P25"/>
  <c r="O29"/>
  <c r="P33"/>
  <c r="P13"/>
  <c r="P21"/>
  <c r="P23"/>
  <c r="O27"/>
  <c r="P31"/>
  <c r="O33"/>
  <c r="P35"/>
  <c r="P37"/>
  <c r="O15"/>
  <c r="P17"/>
  <c r="O37"/>
  <c r="P14"/>
  <c r="P16"/>
  <c r="O16"/>
  <c r="P22"/>
  <c r="P24"/>
  <c r="P26"/>
  <c r="O26"/>
  <c r="P32"/>
  <c r="P34"/>
  <c r="O34"/>
  <c r="P36"/>
  <c r="O36"/>
  <c r="O14"/>
  <c r="P18"/>
  <c r="P20"/>
  <c r="O20"/>
  <c r="O22"/>
  <c r="O24"/>
  <c r="O30"/>
  <c r="P12"/>
  <c r="O18"/>
  <c r="P28"/>
  <c r="P38"/>
  <c r="O12"/>
  <c r="O28"/>
  <c r="P30"/>
  <c r="O32"/>
  <c r="O38"/>
  <c r="R43" i="14"/>
  <c r="R45"/>
  <c r="R42"/>
  <c r="R44"/>
  <c r="R40"/>
  <c r="R41"/>
  <c r="Q40"/>
  <c r="Q41"/>
  <c r="Q42"/>
  <c r="Q43"/>
  <c r="Q45"/>
  <c r="Q44"/>
  <c r="Q14"/>
  <c r="Q18"/>
  <c r="Q26"/>
  <c r="Q30"/>
  <c r="Q32"/>
  <c r="R36"/>
  <c r="R12"/>
  <c r="Q24"/>
  <c r="R34"/>
  <c r="Q36"/>
  <c r="Q12"/>
  <c r="R14"/>
  <c r="R20"/>
  <c r="R22"/>
  <c r="R26"/>
  <c r="R30"/>
  <c r="R32"/>
  <c r="Q34"/>
  <c r="R38"/>
  <c r="R16"/>
  <c r="Q16"/>
  <c r="R18"/>
  <c r="Q20"/>
  <c r="Q22"/>
  <c r="R24"/>
  <c r="R28"/>
  <c r="Q28"/>
  <c r="Q38"/>
  <c r="Q11"/>
  <c r="R13"/>
  <c r="R17"/>
  <c r="R19"/>
  <c r="Q21"/>
  <c r="Q29"/>
  <c r="Q31"/>
  <c r="R37"/>
  <c r="Q39"/>
  <c r="Q15"/>
  <c r="Q17"/>
  <c r="Q25"/>
  <c r="Q27"/>
  <c r="Q37"/>
  <c r="Q13"/>
  <c r="R23"/>
  <c r="R33"/>
  <c r="R35"/>
  <c r="R11"/>
  <c r="R15"/>
  <c r="Q19"/>
  <c r="R21"/>
  <c r="Q23"/>
  <c r="R25"/>
  <c r="R27"/>
  <c r="R29"/>
  <c r="R31"/>
  <c r="Q33"/>
  <c r="Q35"/>
  <c r="R39"/>
  <c r="J41"/>
  <c r="J45"/>
  <c r="I44"/>
  <c r="I43"/>
  <c r="I41"/>
  <c r="J40"/>
  <c r="I42"/>
  <c r="I40"/>
  <c r="J42"/>
  <c r="J43"/>
  <c r="J44"/>
  <c r="I45"/>
  <c r="I12"/>
  <c r="I16"/>
  <c r="J18"/>
  <c r="J20"/>
  <c r="J22"/>
  <c r="I22"/>
  <c r="J24"/>
  <c r="I26"/>
  <c r="I28"/>
  <c r="I30"/>
  <c r="I32"/>
  <c r="I34"/>
  <c r="J38"/>
  <c r="J14"/>
  <c r="J16"/>
  <c r="I18"/>
  <c r="I20"/>
  <c r="J28"/>
  <c r="I38"/>
  <c r="J36"/>
  <c r="J12"/>
  <c r="I14"/>
  <c r="I24"/>
  <c r="J26"/>
  <c r="J30"/>
  <c r="J32"/>
  <c r="J34"/>
  <c r="I36"/>
  <c r="I13"/>
  <c r="I15"/>
  <c r="J21"/>
  <c r="J23"/>
  <c r="I25"/>
  <c r="I27"/>
  <c r="J33"/>
  <c r="J35"/>
  <c r="J11"/>
  <c r="J13"/>
  <c r="J17"/>
  <c r="J19"/>
  <c r="I21"/>
  <c r="I23"/>
  <c r="J29"/>
  <c r="J31"/>
  <c r="I31"/>
  <c r="I33"/>
  <c r="I35"/>
  <c r="J39"/>
  <c r="I39"/>
  <c r="I11"/>
  <c r="J15"/>
  <c r="I17"/>
  <c r="I19"/>
  <c r="J25"/>
  <c r="J27"/>
  <c r="I29"/>
  <c r="J37"/>
  <c r="I37"/>
  <c r="L40" i="13"/>
  <c r="L41"/>
  <c r="L43"/>
  <c r="K44"/>
  <c r="L45"/>
  <c r="K41"/>
  <c r="K43"/>
  <c r="K45"/>
  <c r="L42"/>
  <c r="K42"/>
  <c r="L44"/>
  <c r="K40"/>
  <c r="L20"/>
  <c r="K12"/>
  <c r="K16"/>
  <c r="K20"/>
  <c r="L22"/>
  <c r="L26"/>
  <c r="L30"/>
  <c r="L32"/>
  <c r="K32"/>
  <c r="L34"/>
  <c r="K34"/>
  <c r="L38"/>
  <c r="L14"/>
  <c r="L24"/>
  <c r="K26"/>
  <c r="L28"/>
  <c r="K30"/>
  <c r="L12"/>
  <c r="L16"/>
  <c r="L18"/>
  <c r="K22"/>
  <c r="K24"/>
  <c r="K28"/>
  <c r="L36"/>
  <c r="K38"/>
  <c r="K14"/>
  <c r="K18"/>
  <c r="K36"/>
  <c r="L13"/>
  <c r="K15"/>
  <c r="L21"/>
  <c r="L31"/>
  <c r="K33"/>
  <c r="L37"/>
  <c r="K39"/>
  <c r="L11"/>
  <c r="K13"/>
  <c r="L17"/>
  <c r="L23"/>
  <c r="L29"/>
  <c r="K31"/>
  <c r="K37"/>
  <c r="K11"/>
  <c r="L19"/>
  <c r="K21"/>
  <c r="K23"/>
  <c r="L27"/>
  <c r="K29"/>
  <c r="L35"/>
  <c r="L15"/>
  <c r="K17"/>
  <c r="K19"/>
  <c r="L25"/>
  <c r="K25"/>
  <c r="K27"/>
  <c r="L33"/>
  <c r="K35"/>
  <c r="L39"/>
  <c r="M40" i="12"/>
  <c r="N44"/>
  <c r="M42"/>
  <c r="M44"/>
  <c r="N40"/>
  <c r="N43"/>
  <c r="N45"/>
  <c r="M43"/>
  <c r="M45"/>
  <c r="M41"/>
  <c r="N42"/>
  <c r="N41"/>
  <c r="M11"/>
  <c r="N15"/>
  <c r="M17"/>
  <c r="M19"/>
  <c r="N23"/>
  <c r="M23"/>
  <c r="M25"/>
  <c r="N29"/>
  <c r="N31"/>
  <c r="N33"/>
  <c r="M15"/>
  <c r="N21"/>
  <c r="N27"/>
  <c r="M29"/>
  <c r="M31"/>
  <c r="M33"/>
  <c r="N11"/>
  <c r="N13"/>
  <c r="M13"/>
  <c r="N17"/>
  <c r="N19"/>
  <c r="M21"/>
  <c r="N25"/>
  <c r="M27"/>
  <c r="N39"/>
  <c r="M35"/>
  <c r="N35"/>
  <c r="M37"/>
  <c r="N37"/>
  <c r="M39"/>
  <c r="M12"/>
  <c r="N16"/>
  <c r="M18"/>
  <c r="N18"/>
  <c r="N22"/>
  <c r="M24"/>
  <c r="M28"/>
  <c r="N30"/>
  <c r="M32"/>
  <c r="M34"/>
  <c r="N34"/>
  <c r="M38"/>
  <c r="N14"/>
  <c r="M16"/>
  <c r="N20"/>
  <c r="M22"/>
  <c r="N12"/>
  <c r="M14"/>
  <c r="M20"/>
  <c r="N26"/>
  <c r="N38"/>
  <c r="M30"/>
  <c r="N24"/>
  <c r="N32"/>
  <c r="N36"/>
  <c r="N28"/>
  <c r="M26"/>
  <c r="M36"/>
  <c r="P44" i="11"/>
  <c r="O45"/>
  <c r="P41"/>
  <c r="P43"/>
  <c r="O44"/>
  <c r="O41"/>
  <c r="P42"/>
  <c r="P40"/>
  <c r="O40"/>
  <c r="O42"/>
  <c r="P45"/>
  <c r="O43"/>
  <c r="P11"/>
  <c r="P15"/>
  <c r="O19"/>
  <c r="O21"/>
  <c r="P25"/>
  <c r="P29"/>
  <c r="O31"/>
  <c r="O33"/>
  <c r="P37"/>
  <c r="P13"/>
  <c r="O13"/>
  <c r="O15"/>
  <c r="O29"/>
  <c r="P39"/>
  <c r="O39"/>
  <c r="O11"/>
  <c r="P17"/>
  <c r="P23"/>
  <c r="O27"/>
  <c r="P35"/>
  <c r="O17"/>
  <c r="P19"/>
  <c r="P21"/>
  <c r="O23"/>
  <c r="O25"/>
  <c r="P27"/>
  <c r="P31"/>
  <c r="P33"/>
  <c r="O35"/>
  <c r="O37"/>
  <c r="P14"/>
  <c r="P28"/>
  <c r="P38"/>
  <c r="O12"/>
  <c r="P18"/>
  <c r="O20"/>
  <c r="P22"/>
  <c r="P24"/>
  <c r="O26"/>
  <c r="P30"/>
  <c r="P32"/>
  <c r="P34"/>
  <c r="P36"/>
  <c r="P16"/>
  <c r="O18"/>
  <c r="P20"/>
  <c r="O22"/>
  <c r="O24"/>
  <c r="P26"/>
  <c r="O30"/>
  <c r="O32"/>
  <c r="O34"/>
  <c r="O36"/>
  <c r="P12"/>
  <c r="O14"/>
  <c r="O16"/>
  <c r="O28"/>
  <c r="O38"/>
  <c r="Q43" i="10"/>
  <c r="Q44"/>
  <c r="Q45"/>
  <c r="R41"/>
  <c r="Q41"/>
  <c r="Q42"/>
  <c r="R43"/>
  <c r="R40"/>
  <c r="R42"/>
  <c r="R44"/>
  <c r="R45"/>
  <c r="Q40"/>
  <c r="Q14"/>
  <c r="Q18"/>
  <c r="Q26"/>
  <c r="Q30"/>
  <c r="R32"/>
  <c r="R12"/>
  <c r="R14"/>
  <c r="Q24"/>
  <c r="R26"/>
  <c r="Q34"/>
  <c r="Q38"/>
  <c r="Q12"/>
  <c r="Q16"/>
  <c r="R20"/>
  <c r="R22"/>
  <c r="R24"/>
  <c r="Q28"/>
  <c r="R30"/>
  <c r="Q32"/>
  <c r="R16"/>
  <c r="R18"/>
  <c r="Q20"/>
  <c r="Q22"/>
  <c r="R28"/>
  <c r="R34"/>
  <c r="Q36"/>
  <c r="R36"/>
  <c r="R38"/>
  <c r="Q15"/>
  <c r="Q17"/>
  <c r="R11"/>
  <c r="R13"/>
  <c r="R15"/>
  <c r="Q25"/>
  <c r="Q27"/>
  <c r="R31"/>
  <c r="Q33"/>
  <c r="Q39"/>
  <c r="Q11"/>
  <c r="R19"/>
  <c r="Q19"/>
  <c r="R23"/>
  <c r="R25"/>
  <c r="R27"/>
  <c r="Q13"/>
  <c r="R21"/>
  <c r="Q23"/>
  <c r="R29"/>
  <c r="Q31"/>
  <c r="Q35"/>
  <c r="R37"/>
  <c r="R39"/>
  <c r="R17"/>
  <c r="Q21"/>
  <c r="Q29"/>
  <c r="R33"/>
  <c r="R35"/>
  <c r="Q37"/>
  <c r="I41"/>
  <c r="I42"/>
  <c r="J40"/>
  <c r="J44"/>
  <c r="J45"/>
  <c r="I40"/>
  <c r="J43"/>
  <c r="I44"/>
  <c r="J41"/>
  <c r="J42"/>
  <c r="I43"/>
  <c r="I45"/>
  <c r="I12"/>
  <c r="J18"/>
  <c r="J20"/>
  <c r="J22"/>
  <c r="I22"/>
  <c r="I26"/>
  <c r="I30"/>
  <c r="I32"/>
  <c r="I34"/>
  <c r="J38"/>
  <c r="J14"/>
  <c r="J16"/>
  <c r="I18"/>
  <c r="I20"/>
  <c r="J28"/>
  <c r="J34"/>
  <c r="I36"/>
  <c r="I14"/>
  <c r="J26"/>
  <c r="J36"/>
  <c r="J12"/>
  <c r="I16"/>
  <c r="I24"/>
  <c r="J24"/>
  <c r="I28"/>
  <c r="J30"/>
  <c r="J32"/>
  <c r="I38"/>
  <c r="J11"/>
  <c r="J17"/>
  <c r="J19"/>
  <c r="I15"/>
  <c r="I11"/>
  <c r="J15"/>
  <c r="I19"/>
  <c r="I21"/>
  <c r="I23"/>
  <c r="J29"/>
  <c r="I31"/>
  <c r="I35"/>
  <c r="J37"/>
  <c r="I39"/>
  <c r="I13"/>
  <c r="J25"/>
  <c r="J27"/>
  <c r="I29"/>
  <c r="J33"/>
  <c r="J35"/>
  <c r="I37"/>
  <c r="I17"/>
  <c r="I25"/>
  <c r="I27"/>
  <c r="J31"/>
  <c r="J13"/>
  <c r="J21"/>
  <c r="J23"/>
  <c r="I33"/>
  <c r="J39"/>
  <c r="K42" i="9"/>
  <c r="K40"/>
  <c r="L43"/>
  <c r="K43"/>
  <c r="L45"/>
  <c r="L41"/>
  <c r="K44"/>
  <c r="L44"/>
  <c r="K45"/>
  <c r="L42"/>
  <c r="L40"/>
  <c r="K41"/>
  <c r="L18"/>
  <c r="K18"/>
  <c r="K24"/>
  <c r="L28"/>
  <c r="K32"/>
  <c r="K34"/>
  <c r="L12"/>
  <c r="K16"/>
  <c r="K28"/>
  <c r="L30"/>
  <c r="L38"/>
  <c r="K12"/>
  <c r="L14"/>
  <c r="L20"/>
  <c r="L24"/>
  <c r="K30"/>
  <c r="K36"/>
  <c r="L36"/>
  <c r="K38"/>
  <c r="K14"/>
  <c r="L16"/>
  <c r="K20"/>
  <c r="K22"/>
  <c r="L22"/>
  <c r="L26"/>
  <c r="K26"/>
  <c r="L32"/>
  <c r="L34"/>
  <c r="K21"/>
  <c r="K23"/>
  <c r="K29"/>
  <c r="K31"/>
  <c r="K33"/>
  <c r="K37"/>
  <c r="L37"/>
  <c r="L13"/>
  <c r="K13"/>
  <c r="K15"/>
  <c r="L25"/>
  <c r="K27"/>
  <c r="L35"/>
  <c r="K39"/>
  <c r="L11"/>
  <c r="K17"/>
  <c r="L19"/>
  <c r="L21"/>
  <c r="K35"/>
  <c r="K11"/>
  <c r="L15"/>
  <c r="L17"/>
  <c r="K19"/>
  <c r="L23"/>
  <c r="K25"/>
  <c r="L27"/>
  <c r="L29"/>
  <c r="L31"/>
  <c r="L33"/>
  <c r="L39"/>
  <c r="N40" i="8"/>
  <c r="M41"/>
  <c r="N43"/>
  <c r="M44"/>
  <c r="M40"/>
  <c r="M43"/>
  <c r="N42"/>
  <c r="N45"/>
  <c r="N41"/>
  <c r="N44"/>
  <c r="M45"/>
  <c r="M42"/>
  <c r="M11"/>
  <c r="N15"/>
  <c r="M17"/>
  <c r="N19"/>
  <c r="M21"/>
  <c r="M23"/>
  <c r="N11"/>
  <c r="N13"/>
  <c r="M19"/>
  <c r="N25"/>
  <c r="M29"/>
  <c r="N31"/>
  <c r="N33"/>
  <c r="M35"/>
  <c r="M37"/>
  <c r="N39"/>
  <c r="M13"/>
  <c r="N17"/>
  <c r="N23"/>
  <c r="M25"/>
  <c r="N27"/>
  <c r="N35"/>
  <c r="N37"/>
  <c r="M39"/>
  <c r="M15"/>
  <c r="N21"/>
  <c r="M27"/>
  <c r="N29"/>
  <c r="M31"/>
  <c r="M33"/>
  <c r="M12"/>
  <c r="M16"/>
  <c r="M20"/>
  <c r="M22"/>
  <c r="M28"/>
  <c r="M30"/>
  <c r="N12"/>
  <c r="M14"/>
  <c r="N16"/>
  <c r="N18"/>
  <c r="N20"/>
  <c r="M32"/>
  <c r="M36"/>
  <c r="N38"/>
  <c r="M18"/>
  <c r="N22"/>
  <c r="N24"/>
  <c r="N26"/>
  <c r="N30"/>
  <c r="N32"/>
  <c r="N34"/>
  <c r="M34"/>
  <c r="N36"/>
  <c r="M38"/>
  <c r="N14"/>
  <c r="M24"/>
  <c r="M26"/>
  <c r="N28"/>
  <c r="N17" i="18"/>
  <c r="N15"/>
  <c r="N27"/>
  <c r="N7"/>
  <c r="N14"/>
  <c r="N9"/>
  <c r="N19"/>
  <c r="N13"/>
  <c r="N35"/>
  <c r="N31"/>
  <c r="N12"/>
  <c r="N30"/>
  <c r="N33"/>
  <c r="N3"/>
  <c r="N34"/>
  <c r="N4"/>
  <c r="N21"/>
  <c r="N6"/>
  <c r="N8"/>
  <c r="N37"/>
  <c r="N29"/>
  <c r="N22"/>
  <c r="N25"/>
  <c r="N36"/>
  <c r="N26"/>
  <c r="N32"/>
  <c r="N16"/>
  <c r="N11"/>
  <c r="N23"/>
  <c r="N2"/>
  <c r="N28"/>
  <c r="N24"/>
  <c r="N5"/>
  <c r="N20"/>
  <c r="N10"/>
  <c r="N18"/>
  <c r="Q15"/>
  <c r="Q27"/>
  <c r="Q7"/>
  <c r="Q14"/>
  <c r="Q9"/>
  <c r="Q19"/>
  <c r="Q13"/>
  <c r="Q35"/>
  <c r="Q31"/>
  <c r="Q12"/>
  <c r="Q30"/>
  <c r="Q33"/>
  <c r="Q3"/>
  <c r="Q34"/>
  <c r="Q4"/>
  <c r="Q36"/>
  <c r="Q21"/>
  <c r="Q6"/>
  <c r="Q8"/>
  <c r="Q37"/>
  <c r="Q29"/>
  <c r="Q22"/>
  <c r="Q25"/>
  <c r="Q17"/>
  <c r="Q16"/>
  <c r="Q11"/>
  <c r="Q23"/>
  <c r="Q2"/>
  <c r="Q28"/>
  <c r="Q24"/>
  <c r="Q26"/>
  <c r="Q32"/>
  <c r="Q5"/>
  <c r="Q18"/>
  <c r="Q20"/>
  <c r="Q10"/>
  <c r="M26"/>
  <c r="M16"/>
  <c r="M23"/>
  <c r="M28"/>
  <c r="M32"/>
  <c r="M11"/>
  <c r="M2"/>
  <c r="M24"/>
  <c r="M36"/>
  <c r="M21"/>
  <c r="M6"/>
  <c r="M8"/>
  <c r="M37"/>
  <c r="M29"/>
  <c r="M22"/>
  <c r="M25"/>
  <c r="M17"/>
  <c r="M31"/>
  <c r="M12"/>
  <c r="M30"/>
  <c r="M33"/>
  <c r="M3"/>
  <c r="M34"/>
  <c r="M4"/>
  <c r="M5"/>
  <c r="M15"/>
  <c r="M9"/>
  <c r="M27"/>
  <c r="M19"/>
  <c r="M7"/>
  <c r="M13"/>
  <c r="M14"/>
  <c r="M35"/>
  <c r="M18"/>
  <c r="M20"/>
  <c r="M10"/>
  <c r="H40" i="14"/>
  <c r="G40"/>
  <c r="H41"/>
  <c r="G41"/>
  <c r="H42"/>
  <c r="H43"/>
  <c r="H44"/>
  <c r="H45"/>
  <c r="G42"/>
  <c r="G43"/>
  <c r="G44"/>
  <c r="G45"/>
  <c r="G12"/>
  <c r="G16"/>
  <c r="H20"/>
  <c r="H24"/>
  <c r="G28"/>
  <c r="H34"/>
  <c r="H36"/>
  <c r="H12"/>
  <c r="H22"/>
  <c r="G24"/>
  <c r="H30"/>
  <c r="H32"/>
  <c r="G34"/>
  <c r="G36"/>
  <c r="H14"/>
  <c r="G18"/>
  <c r="H26"/>
  <c r="H38"/>
  <c r="G14"/>
  <c r="H16"/>
  <c r="H18"/>
  <c r="G20"/>
  <c r="G22"/>
  <c r="G26"/>
  <c r="H28"/>
  <c r="G30"/>
  <c r="G32"/>
  <c r="G38"/>
  <c r="G11"/>
  <c r="G15"/>
  <c r="H17"/>
  <c r="H19"/>
  <c r="G21"/>
  <c r="G25"/>
  <c r="G27"/>
  <c r="G29"/>
  <c r="G31"/>
  <c r="H37"/>
  <c r="H11"/>
  <c r="H13"/>
  <c r="G23"/>
  <c r="H29"/>
  <c r="G33"/>
  <c r="H35"/>
  <c r="G37"/>
  <c r="G13"/>
  <c r="H21"/>
  <c r="H23"/>
  <c r="H31"/>
  <c r="H33"/>
  <c r="G35"/>
  <c r="H39"/>
  <c r="G39"/>
  <c r="H15"/>
  <c r="G17"/>
  <c r="G19"/>
  <c r="H25"/>
  <c r="H27"/>
  <c r="G43" i="10"/>
  <c r="G44"/>
  <c r="G45"/>
  <c r="H41"/>
  <c r="G42"/>
  <c r="H43"/>
  <c r="H44"/>
  <c r="G41"/>
  <c r="H42"/>
  <c r="H45"/>
  <c r="H40"/>
  <c r="G40"/>
  <c r="G16"/>
  <c r="H24"/>
  <c r="G28"/>
  <c r="H32"/>
  <c r="G34"/>
  <c r="H34"/>
  <c r="G36"/>
  <c r="H36"/>
  <c r="H38"/>
  <c r="H12"/>
  <c r="H22"/>
  <c r="G24"/>
  <c r="H30"/>
  <c r="G32"/>
  <c r="G38"/>
  <c r="H14"/>
  <c r="G18"/>
  <c r="H18"/>
  <c r="G22"/>
  <c r="H26"/>
  <c r="G30"/>
  <c r="G12"/>
  <c r="G14"/>
  <c r="H16"/>
  <c r="G20"/>
  <c r="H20"/>
  <c r="G26"/>
  <c r="H28"/>
  <c r="H13"/>
  <c r="H15"/>
  <c r="G17"/>
  <c r="H17"/>
  <c r="H33"/>
  <c r="G35"/>
  <c r="H11"/>
  <c r="G15"/>
  <c r="H21"/>
  <c r="H23"/>
  <c r="H31"/>
  <c r="G33"/>
  <c r="H37"/>
  <c r="G13"/>
  <c r="H19"/>
  <c r="G21"/>
  <c r="H25"/>
  <c r="H27"/>
  <c r="G37"/>
  <c r="H39"/>
  <c r="G11"/>
  <c r="G19"/>
  <c r="G23"/>
  <c r="G25"/>
  <c r="G27"/>
  <c r="G29"/>
  <c r="H29"/>
  <c r="G31"/>
  <c r="H35"/>
  <c r="G39"/>
  <c r="Q41" i="6"/>
  <c r="R42"/>
  <c r="Q44"/>
  <c r="Q45"/>
  <c r="Q42"/>
  <c r="R44"/>
  <c r="R41"/>
  <c r="R45"/>
  <c r="Q43"/>
  <c r="R43"/>
  <c r="Q40"/>
  <c r="R40"/>
  <c r="R39"/>
  <c r="Q30"/>
  <c r="Q22"/>
  <c r="Q18"/>
  <c r="Q15"/>
  <c r="Q38"/>
  <c r="R18"/>
  <c r="R33"/>
  <c r="Q21"/>
  <c r="Q34"/>
  <c r="R30"/>
  <c r="R26"/>
  <c r="R22"/>
  <c r="Q39"/>
  <c r="R31"/>
  <c r="Q31"/>
  <c r="R23"/>
  <c r="Q23"/>
  <c r="R15"/>
  <c r="R38"/>
  <c r="R34"/>
  <c r="Q26"/>
  <c r="R14"/>
  <c r="Q14"/>
  <c r="R37"/>
  <c r="R29"/>
  <c r="Q25"/>
  <c r="R36"/>
  <c r="Q32"/>
  <c r="R24"/>
  <c r="Q12"/>
  <c r="Q33"/>
  <c r="Q13"/>
  <c r="Q37"/>
  <c r="R16"/>
  <c r="R21"/>
  <c r="Q29"/>
  <c r="R17"/>
  <c r="Q36"/>
  <c r="R28"/>
  <c r="R20"/>
  <c r="Q16"/>
  <c r="R13"/>
  <c r="R25"/>
  <c r="Q17"/>
  <c r="R32"/>
  <c r="Q28"/>
  <c r="Q24"/>
  <c r="Q20"/>
  <c r="R12"/>
  <c r="Q27"/>
  <c r="R11"/>
  <c r="Q11"/>
  <c r="R19"/>
  <c r="Q35"/>
  <c r="R35"/>
  <c r="R27"/>
  <c r="Q19"/>
  <c r="I44"/>
  <c r="I45"/>
  <c r="J43"/>
  <c r="J44"/>
  <c r="J41"/>
  <c r="I40"/>
  <c r="I41"/>
  <c r="J45"/>
  <c r="I43"/>
  <c r="J40"/>
  <c r="J42"/>
  <c r="I42"/>
  <c r="I31"/>
  <c r="I23"/>
  <c r="I34"/>
  <c r="J26"/>
  <c r="I26"/>
  <c r="I22"/>
  <c r="J14"/>
  <c r="I39"/>
  <c r="J31"/>
  <c r="J23"/>
  <c r="I15"/>
  <c r="I38"/>
  <c r="J34"/>
  <c r="J30"/>
  <c r="I14"/>
  <c r="J15"/>
  <c r="J38"/>
  <c r="J18"/>
  <c r="J39"/>
  <c r="I30"/>
  <c r="J22"/>
  <c r="I18"/>
  <c r="I33"/>
  <c r="I13"/>
  <c r="I37"/>
  <c r="I29"/>
  <c r="J17"/>
  <c r="I36"/>
  <c r="J28"/>
  <c r="I20"/>
  <c r="J29"/>
  <c r="J25"/>
  <c r="I17"/>
  <c r="J32"/>
  <c r="I28"/>
  <c r="J24"/>
  <c r="J33"/>
  <c r="J13"/>
  <c r="J37"/>
  <c r="I25"/>
  <c r="I32"/>
  <c r="I24"/>
  <c r="I16"/>
  <c r="J16"/>
  <c r="I12"/>
  <c r="J12"/>
  <c r="I21"/>
  <c r="J21"/>
  <c r="J36"/>
  <c r="J20"/>
  <c r="J27"/>
  <c r="I19"/>
  <c r="I35"/>
  <c r="I27"/>
  <c r="J35"/>
  <c r="J11"/>
  <c r="J19"/>
  <c r="I11"/>
  <c r="L40" i="16"/>
  <c r="L41"/>
  <c r="K44"/>
  <c r="L42"/>
  <c r="L43"/>
  <c r="L44"/>
  <c r="K43"/>
  <c r="K40"/>
  <c r="K45"/>
  <c r="K42"/>
  <c r="L45"/>
  <c r="K41"/>
  <c r="K13"/>
  <c r="L19"/>
  <c r="K25"/>
  <c r="K27"/>
  <c r="L27"/>
  <c r="L35"/>
  <c r="K37"/>
  <c r="L17"/>
  <c r="K19"/>
  <c r="K21"/>
  <c r="L23"/>
  <c r="K35"/>
  <c r="L39"/>
  <c r="L11"/>
  <c r="L15"/>
  <c r="K17"/>
  <c r="L21"/>
  <c r="K23"/>
  <c r="L29"/>
  <c r="L31"/>
  <c r="K31"/>
  <c r="L33"/>
  <c r="K33"/>
  <c r="K11"/>
  <c r="L13"/>
  <c r="K15"/>
  <c r="L25"/>
  <c r="K29"/>
  <c r="L37"/>
  <c r="K39"/>
  <c r="K12"/>
  <c r="L14"/>
  <c r="K28"/>
  <c r="K14"/>
  <c r="K20"/>
  <c r="L26"/>
  <c r="K30"/>
  <c r="L36"/>
  <c r="K38"/>
  <c r="L18"/>
  <c r="L24"/>
  <c r="K26"/>
  <c r="L32"/>
  <c r="L34"/>
  <c r="K36"/>
  <c r="L12"/>
  <c r="L16"/>
  <c r="K16"/>
  <c r="K18"/>
  <c r="L20"/>
  <c r="L22"/>
  <c r="K22"/>
  <c r="K24"/>
  <c r="L28"/>
  <c r="L30"/>
  <c r="K32"/>
  <c r="K34"/>
  <c r="L38"/>
  <c r="M40" i="15"/>
  <c r="M41"/>
  <c r="M45"/>
  <c r="N43"/>
  <c r="N44"/>
  <c r="M42"/>
  <c r="N45"/>
  <c r="M43"/>
  <c r="N41"/>
  <c r="M44"/>
  <c r="N42"/>
  <c r="N40"/>
  <c r="N13"/>
  <c r="M15"/>
  <c r="N21"/>
  <c r="N23"/>
  <c r="M25"/>
  <c r="N31"/>
  <c r="M33"/>
  <c r="N35"/>
  <c r="M37"/>
  <c r="N15"/>
  <c r="M19"/>
  <c r="M29"/>
  <c r="N37"/>
  <c r="M11"/>
  <c r="M17"/>
  <c r="N19"/>
  <c r="N25"/>
  <c r="M39"/>
  <c r="M13"/>
  <c r="M21"/>
  <c r="M27"/>
  <c r="N29"/>
  <c r="M35"/>
  <c r="N11"/>
  <c r="N17"/>
  <c r="M23"/>
  <c r="N27"/>
  <c r="M31"/>
  <c r="N33"/>
  <c r="N39"/>
  <c r="M12"/>
  <c r="M34"/>
  <c r="M36"/>
  <c r="N38"/>
  <c r="M38"/>
  <c r="M14"/>
  <c r="N16"/>
  <c r="N26"/>
  <c r="M28"/>
  <c r="N32"/>
  <c r="N14"/>
  <c r="M16"/>
  <c r="N20"/>
  <c r="N22"/>
  <c r="N24"/>
  <c r="M26"/>
  <c r="N28"/>
  <c r="N30"/>
  <c r="M32"/>
  <c r="N34"/>
  <c r="N36"/>
  <c r="N12"/>
  <c r="N18"/>
  <c r="M18"/>
  <c r="M20"/>
  <c r="M22"/>
  <c r="M24"/>
  <c r="M30"/>
  <c r="P41" i="14"/>
  <c r="O40"/>
  <c r="O41"/>
  <c r="P40"/>
  <c r="P44"/>
  <c r="P42"/>
  <c r="P43"/>
  <c r="O44"/>
  <c r="P45"/>
  <c r="O43"/>
  <c r="O42"/>
  <c r="O45"/>
  <c r="O18"/>
  <c r="O22"/>
  <c r="P38"/>
  <c r="P14"/>
  <c r="P16"/>
  <c r="O20"/>
  <c r="P26"/>
  <c r="P28"/>
  <c r="O38"/>
  <c r="O14"/>
  <c r="O16"/>
  <c r="P18"/>
  <c r="P22"/>
  <c r="P24"/>
  <c r="O26"/>
  <c r="O28"/>
  <c r="O30"/>
  <c r="O32"/>
  <c r="O34"/>
  <c r="P36"/>
  <c r="P12"/>
  <c r="O12"/>
  <c r="P20"/>
  <c r="O24"/>
  <c r="P30"/>
  <c r="P32"/>
  <c r="P34"/>
  <c r="O36"/>
  <c r="P11"/>
  <c r="O13"/>
  <c r="P23"/>
  <c r="O23"/>
  <c r="P29"/>
  <c r="P33"/>
  <c r="O33"/>
  <c r="P35"/>
  <c r="O35"/>
  <c r="P39"/>
  <c r="O15"/>
  <c r="O17"/>
  <c r="P19"/>
  <c r="O21"/>
  <c r="O27"/>
  <c r="O31"/>
  <c r="O39"/>
  <c r="O11"/>
  <c r="P15"/>
  <c r="O19"/>
  <c r="P25"/>
  <c r="P27"/>
  <c r="O29"/>
  <c r="P37"/>
  <c r="P13"/>
  <c r="P17"/>
  <c r="P21"/>
  <c r="O25"/>
  <c r="P31"/>
  <c r="O37"/>
  <c r="Q40" i="13"/>
  <c r="Q41"/>
  <c r="R44"/>
  <c r="R45"/>
  <c r="Q45"/>
  <c r="R42"/>
  <c r="Q43"/>
  <c r="Q42"/>
  <c r="R40"/>
  <c r="R43"/>
  <c r="R41"/>
  <c r="Q44"/>
  <c r="Q16"/>
  <c r="Q20"/>
  <c r="R24"/>
  <c r="Q26"/>
  <c r="R32"/>
  <c r="Q34"/>
  <c r="R38"/>
  <c r="R12"/>
  <c r="R16"/>
  <c r="R20"/>
  <c r="Q24"/>
  <c r="R28"/>
  <c r="R30"/>
  <c r="R36"/>
  <c r="Q38"/>
  <c r="Q14"/>
  <c r="R14"/>
  <c r="R18"/>
  <c r="R22"/>
  <c r="Q28"/>
  <c r="Q30"/>
  <c r="Q32"/>
  <c r="Q36"/>
  <c r="Q12"/>
  <c r="Q18"/>
  <c r="Q22"/>
  <c r="R26"/>
  <c r="R34"/>
  <c r="R11"/>
  <c r="Q13"/>
  <c r="Q15"/>
  <c r="R21"/>
  <c r="R23"/>
  <c r="Q25"/>
  <c r="R29"/>
  <c r="Q31"/>
  <c r="Q37"/>
  <c r="Q11"/>
  <c r="Q17"/>
  <c r="R19"/>
  <c r="Q23"/>
  <c r="R27"/>
  <c r="Q29"/>
  <c r="R35"/>
  <c r="Q21"/>
  <c r="Q27"/>
  <c r="R33"/>
  <c r="Q35"/>
  <c r="R39"/>
  <c r="R13"/>
  <c r="R15"/>
  <c r="R17"/>
  <c r="Q19"/>
  <c r="R25"/>
  <c r="R31"/>
  <c r="Q33"/>
  <c r="R37"/>
  <c r="Q39"/>
  <c r="J41"/>
  <c r="I43"/>
  <c r="J42"/>
  <c r="J40"/>
  <c r="J43"/>
  <c r="J44"/>
  <c r="I42"/>
  <c r="I40"/>
  <c r="I41"/>
  <c r="I44"/>
  <c r="J45"/>
  <c r="I45"/>
  <c r="I12"/>
  <c r="J20"/>
  <c r="I22"/>
  <c r="J14"/>
  <c r="J16"/>
  <c r="I36"/>
  <c r="I18"/>
  <c r="J18"/>
  <c r="J26"/>
  <c r="J32"/>
  <c r="J34"/>
  <c r="J38"/>
  <c r="J12"/>
  <c r="I16"/>
  <c r="J24"/>
  <c r="I26"/>
  <c r="J30"/>
  <c r="I32"/>
  <c r="I34"/>
  <c r="I38"/>
  <c r="I14"/>
  <c r="I20"/>
  <c r="J22"/>
  <c r="I24"/>
  <c r="J28"/>
  <c r="I28"/>
  <c r="I30"/>
  <c r="J36"/>
  <c r="J17"/>
  <c r="J19"/>
  <c r="J25"/>
  <c r="I27"/>
  <c r="J33"/>
  <c r="I35"/>
  <c r="J39"/>
  <c r="J13"/>
  <c r="J15"/>
  <c r="I15"/>
  <c r="I17"/>
  <c r="I19"/>
  <c r="I25"/>
  <c r="J31"/>
  <c r="I33"/>
  <c r="J37"/>
  <c r="I39"/>
  <c r="J11"/>
  <c r="I13"/>
  <c r="I21"/>
  <c r="J23"/>
  <c r="J29"/>
  <c r="I31"/>
  <c r="I37"/>
  <c r="I11"/>
  <c r="J21"/>
  <c r="I23"/>
  <c r="J27"/>
  <c r="I29"/>
  <c r="J35"/>
  <c r="L42" i="12"/>
  <c r="K45"/>
  <c r="L44"/>
  <c r="L40"/>
  <c r="K42"/>
  <c r="K44"/>
  <c r="K43"/>
  <c r="K40"/>
  <c r="L43"/>
  <c r="L45"/>
  <c r="K41"/>
  <c r="L41"/>
  <c r="K13"/>
  <c r="L19"/>
  <c r="K21"/>
  <c r="L21"/>
  <c r="K25"/>
  <c r="K27"/>
  <c r="L35"/>
  <c r="L37"/>
  <c r="K39"/>
  <c r="L17"/>
  <c r="K19"/>
  <c r="L23"/>
  <c r="K35"/>
  <c r="K37"/>
  <c r="L11"/>
  <c r="L15"/>
  <c r="K17"/>
  <c r="K23"/>
  <c r="L29"/>
  <c r="K29"/>
  <c r="L31"/>
  <c r="K31"/>
  <c r="L33"/>
  <c r="K11"/>
  <c r="L13"/>
  <c r="K15"/>
  <c r="L25"/>
  <c r="L27"/>
  <c r="K33"/>
  <c r="L39"/>
  <c r="K12"/>
  <c r="L14"/>
  <c r="K20"/>
  <c r="L20"/>
  <c r="K14"/>
  <c r="K22"/>
  <c r="L26"/>
  <c r="L36"/>
  <c r="L38"/>
  <c r="L18"/>
  <c r="L24"/>
  <c r="L12"/>
  <c r="L16"/>
  <c r="K16"/>
  <c r="K18"/>
  <c r="L22"/>
  <c r="K24"/>
  <c r="L28"/>
  <c r="K28"/>
  <c r="L30"/>
  <c r="K32"/>
  <c r="K34"/>
  <c r="K26"/>
  <c r="L34"/>
  <c r="K36"/>
  <c r="K38"/>
  <c r="L32"/>
  <c r="K30"/>
  <c r="M40" i="11"/>
  <c r="N44"/>
  <c r="N45"/>
  <c r="M45"/>
  <c r="N43"/>
  <c r="M43"/>
  <c r="M44"/>
  <c r="M41"/>
  <c r="N42"/>
  <c r="M42"/>
  <c r="N40"/>
  <c r="N41"/>
  <c r="N17"/>
  <c r="N21"/>
  <c r="N23"/>
  <c r="M25"/>
  <c r="N33"/>
  <c r="N35"/>
  <c r="M37"/>
  <c r="M17"/>
  <c r="M19"/>
  <c r="N19"/>
  <c r="M31"/>
  <c r="N31"/>
  <c r="M35"/>
  <c r="M11"/>
  <c r="N13"/>
  <c r="M15"/>
  <c r="N15"/>
  <c r="M21"/>
  <c r="M23"/>
  <c r="N27"/>
  <c r="M29"/>
  <c r="N29"/>
  <c r="M33"/>
  <c r="N39"/>
  <c r="N11"/>
  <c r="M13"/>
  <c r="N25"/>
  <c r="M27"/>
  <c r="N37"/>
  <c r="M39"/>
  <c r="M16"/>
  <c r="N16"/>
  <c r="M18"/>
  <c r="M20"/>
  <c r="M22"/>
  <c r="M24"/>
  <c r="M30"/>
  <c r="M32"/>
  <c r="M34"/>
  <c r="M36"/>
  <c r="M12"/>
  <c r="N14"/>
  <c r="M14"/>
  <c r="N28"/>
  <c r="N38"/>
  <c r="N12"/>
  <c r="N26"/>
  <c r="M28"/>
  <c r="M38"/>
  <c r="N18"/>
  <c r="N20"/>
  <c r="N22"/>
  <c r="N24"/>
  <c r="M26"/>
  <c r="N30"/>
  <c r="N32"/>
  <c r="N34"/>
  <c r="N36"/>
  <c r="O42" i="10"/>
  <c r="P44"/>
  <c r="P40"/>
  <c r="O45"/>
  <c r="O40"/>
  <c r="P43"/>
  <c r="O44"/>
  <c r="P41"/>
  <c r="P42"/>
  <c r="P45"/>
  <c r="O41"/>
  <c r="O43"/>
  <c r="O18"/>
  <c r="O22"/>
  <c r="P14"/>
  <c r="P16"/>
  <c r="P18"/>
  <c r="O20"/>
  <c r="P22"/>
  <c r="P26"/>
  <c r="P28"/>
  <c r="O30"/>
  <c r="P36"/>
  <c r="O12"/>
  <c r="O14"/>
  <c r="O16"/>
  <c r="P20"/>
  <c r="P24"/>
  <c r="O26"/>
  <c r="O28"/>
  <c r="P34"/>
  <c r="O36"/>
  <c r="P38"/>
  <c r="P12"/>
  <c r="O24"/>
  <c r="P30"/>
  <c r="O32"/>
  <c r="P32"/>
  <c r="O34"/>
  <c r="O38"/>
  <c r="O15"/>
  <c r="O17"/>
  <c r="P19"/>
  <c r="P11"/>
  <c r="P13"/>
  <c r="O11"/>
  <c r="O21"/>
  <c r="O27"/>
  <c r="P37"/>
  <c r="O37"/>
  <c r="P21"/>
  <c r="P25"/>
  <c r="P27"/>
  <c r="O29"/>
  <c r="O31"/>
  <c r="O35"/>
  <c r="P39"/>
  <c r="P15"/>
  <c r="P17"/>
  <c r="O19"/>
  <c r="O23"/>
  <c r="O25"/>
  <c r="P29"/>
  <c r="P33"/>
  <c r="O33"/>
  <c r="P35"/>
  <c r="O39"/>
  <c r="O13"/>
  <c r="P23"/>
  <c r="P31"/>
  <c r="Q42" i="9"/>
  <c r="R40"/>
  <c r="R42"/>
  <c r="R45"/>
  <c r="Q41"/>
  <c r="Q43"/>
  <c r="R44"/>
  <c r="Q40"/>
  <c r="R41"/>
  <c r="R43"/>
  <c r="Q45"/>
  <c r="Q44"/>
  <c r="R12"/>
  <c r="R16"/>
  <c r="Q18"/>
  <c r="Q24"/>
  <c r="R30"/>
  <c r="R34"/>
  <c r="R36"/>
  <c r="R38"/>
  <c r="R14"/>
  <c r="Q14"/>
  <c r="Q16"/>
  <c r="R20"/>
  <c r="Q20"/>
  <c r="Q22"/>
  <c r="R24"/>
  <c r="R26"/>
  <c r="R28"/>
  <c r="Q28"/>
  <c r="Q30"/>
  <c r="Q36"/>
  <c r="Q38"/>
  <c r="Q12"/>
  <c r="R22"/>
  <c r="Q26"/>
  <c r="Q32"/>
  <c r="R18"/>
  <c r="R32"/>
  <c r="Q34"/>
  <c r="R11"/>
  <c r="Q15"/>
  <c r="R19"/>
  <c r="R21"/>
  <c r="Q23"/>
  <c r="R27"/>
  <c r="R29"/>
  <c r="Q29"/>
  <c r="R35"/>
  <c r="Q37"/>
  <c r="Q13"/>
  <c r="Q17"/>
  <c r="Q27"/>
  <c r="Q11"/>
  <c r="Q19"/>
  <c r="Q25"/>
  <c r="R25"/>
  <c r="R31"/>
  <c r="R33"/>
  <c r="R39"/>
  <c r="R13"/>
  <c r="R15"/>
  <c r="R17"/>
  <c r="Q21"/>
  <c r="R23"/>
  <c r="Q31"/>
  <c r="Q33"/>
  <c r="Q35"/>
  <c r="R37"/>
  <c r="Q39"/>
  <c r="I41"/>
  <c r="I44"/>
  <c r="J42"/>
  <c r="I40"/>
  <c r="J40"/>
  <c r="J43"/>
  <c r="I42"/>
  <c r="J41"/>
  <c r="I43"/>
  <c r="J44"/>
  <c r="J45"/>
  <c r="I45"/>
  <c r="J24"/>
  <c r="J32"/>
  <c r="I12"/>
  <c r="J18"/>
  <c r="J22"/>
  <c r="I26"/>
  <c r="I32"/>
  <c r="I34"/>
  <c r="J34"/>
  <c r="J38"/>
  <c r="I14"/>
  <c r="J16"/>
  <c r="I16"/>
  <c r="I18"/>
  <c r="I20"/>
  <c r="I24"/>
  <c r="J28"/>
  <c r="J30"/>
  <c r="J36"/>
  <c r="I38"/>
  <c r="J12"/>
  <c r="J14"/>
  <c r="J20"/>
  <c r="I22"/>
  <c r="J26"/>
  <c r="I28"/>
  <c r="I30"/>
  <c r="I36"/>
  <c r="I11"/>
  <c r="I13"/>
  <c r="J17"/>
  <c r="I19"/>
  <c r="J27"/>
  <c r="J31"/>
  <c r="J33"/>
  <c r="I35"/>
  <c r="J39"/>
  <c r="J11"/>
  <c r="J15"/>
  <c r="I17"/>
  <c r="J19"/>
  <c r="J21"/>
  <c r="J23"/>
  <c r="I23"/>
  <c r="I25"/>
  <c r="J29"/>
  <c r="I31"/>
  <c r="I33"/>
  <c r="J37"/>
  <c r="I39"/>
  <c r="J13"/>
  <c r="I15"/>
  <c r="I21"/>
  <c r="J25"/>
  <c r="I27"/>
  <c r="I29"/>
  <c r="J35"/>
  <c r="I37"/>
  <c r="L40" i="8"/>
  <c r="K44"/>
  <c r="L45"/>
  <c r="K45"/>
  <c r="K43"/>
  <c r="L44"/>
  <c r="K40"/>
  <c r="K42"/>
  <c r="L43"/>
  <c r="L41"/>
  <c r="L42"/>
  <c r="K41"/>
  <c r="K11"/>
  <c r="L13"/>
  <c r="K13"/>
  <c r="K23"/>
  <c r="K25"/>
  <c r="K27"/>
  <c r="L31"/>
  <c r="L33"/>
  <c r="K35"/>
  <c r="K37"/>
  <c r="L15"/>
  <c r="K17"/>
  <c r="L21"/>
  <c r="L23"/>
  <c r="K31"/>
  <c r="K33"/>
  <c r="L39"/>
  <c r="L11"/>
  <c r="K15"/>
  <c r="L19"/>
  <c r="K21"/>
  <c r="L27"/>
  <c r="K29"/>
  <c r="L29"/>
  <c r="L17"/>
  <c r="K19"/>
  <c r="L25"/>
  <c r="L35"/>
  <c r="L37"/>
  <c r="K39"/>
  <c r="K14"/>
  <c r="L16"/>
  <c r="K18"/>
  <c r="K24"/>
  <c r="L26"/>
  <c r="L28"/>
  <c r="K32"/>
  <c r="L34"/>
  <c r="K36"/>
  <c r="K38"/>
  <c r="K16"/>
  <c r="L20"/>
  <c r="K22"/>
  <c r="K26"/>
  <c r="L30"/>
  <c r="K34"/>
  <c r="L12"/>
  <c r="L14"/>
  <c r="K20"/>
  <c r="L24"/>
  <c r="K28"/>
  <c r="K30"/>
  <c r="L38"/>
  <c r="K12"/>
  <c r="L18"/>
  <c r="L22"/>
  <c r="L32"/>
  <c r="L36"/>
  <c r="D3" i="2"/>
  <c r="B3" i="17" s="1"/>
  <c r="AA11" i="2"/>
  <c r="AB11"/>
  <c r="AB15"/>
  <c r="AA15"/>
  <c r="AB19"/>
  <c r="AA19"/>
  <c r="AB23"/>
  <c r="AA23"/>
  <c r="AB27"/>
  <c r="AA27"/>
  <c r="AA31"/>
  <c r="AB31"/>
  <c r="AB35"/>
  <c r="AA35"/>
  <c r="AB39"/>
  <c r="AA39"/>
  <c r="AB12"/>
  <c r="AA12"/>
  <c r="AB16"/>
  <c r="AA16"/>
  <c r="AB20"/>
  <c r="AA20"/>
  <c r="AA24"/>
  <c r="AB24"/>
  <c r="AB28"/>
  <c r="AA28"/>
  <c r="AB32"/>
  <c r="AA32"/>
  <c r="AB36"/>
  <c r="AA36"/>
  <c r="AA13"/>
  <c r="AB13"/>
  <c r="AB17"/>
  <c r="AA17"/>
  <c r="AB21"/>
  <c r="AA21"/>
  <c r="AB25"/>
  <c r="AA25"/>
  <c r="AB29"/>
  <c r="AA29"/>
  <c r="AA33"/>
  <c r="AB33"/>
  <c r="AB37"/>
  <c r="AA37"/>
  <c r="AB14"/>
  <c r="AA14"/>
  <c r="AB18"/>
  <c r="AA18"/>
  <c r="AB22"/>
  <c r="AA22"/>
  <c r="AA26"/>
  <c r="AB26"/>
  <c r="AB30"/>
  <c r="AA30"/>
  <c r="AB34"/>
  <c r="AA34"/>
  <c r="AB38"/>
  <c r="AA38"/>
  <c r="B4" i="17"/>
  <c r="B5"/>
  <c r="B2"/>
  <c r="AB10" i="2"/>
  <c r="AA10"/>
  <c r="G10" i="6"/>
  <c r="H10"/>
  <c r="H10" i="9"/>
  <c r="G10"/>
  <c r="R10" i="16"/>
  <c r="Q10"/>
  <c r="K10" i="15"/>
  <c r="L10"/>
  <c r="O10" i="13"/>
  <c r="P10"/>
  <c r="I10" i="12"/>
  <c r="J10"/>
  <c r="O10" i="9"/>
  <c r="P10"/>
  <c r="G10" i="16"/>
  <c r="H10"/>
  <c r="H10" i="12"/>
  <c r="G10"/>
  <c r="G10" i="8"/>
  <c r="H10"/>
  <c r="N10" i="6"/>
  <c r="M10"/>
  <c r="O10" i="16"/>
  <c r="P10"/>
  <c r="Q10" i="15"/>
  <c r="R10"/>
  <c r="J10"/>
  <c r="I10"/>
  <c r="L10" i="14"/>
  <c r="K10"/>
  <c r="M10" i="13"/>
  <c r="N10"/>
  <c r="O10" i="12"/>
  <c r="P10"/>
  <c r="R10" i="11"/>
  <c r="Q10"/>
  <c r="J10"/>
  <c r="I10"/>
  <c r="L10" i="10"/>
  <c r="K10"/>
  <c r="N10" i="9"/>
  <c r="M10"/>
  <c r="O10" i="8"/>
  <c r="P10"/>
  <c r="R10" i="7"/>
  <c r="R46" s="1"/>
  <c r="E7" s="1"/>
  <c r="Q10"/>
  <c r="Q46" s="1"/>
  <c r="D7" s="1"/>
  <c r="I10"/>
  <c r="I46" s="1"/>
  <c r="D3" s="1"/>
  <c r="J10"/>
  <c r="J46" s="1"/>
  <c r="E3" s="1"/>
  <c r="G10" i="13"/>
  <c r="H10"/>
  <c r="P10" i="6"/>
  <c r="O10"/>
  <c r="I10" i="16"/>
  <c r="J10"/>
  <c r="N10" i="14"/>
  <c r="M10"/>
  <c r="Q10" i="12"/>
  <c r="R10"/>
  <c r="K10" i="11"/>
  <c r="L10"/>
  <c r="M10" i="10"/>
  <c r="N10"/>
  <c r="Q10" i="8"/>
  <c r="R10"/>
  <c r="J10"/>
  <c r="I10"/>
  <c r="L10" i="7"/>
  <c r="L46" s="1"/>
  <c r="E4" s="1"/>
  <c r="K10"/>
  <c r="K46" s="1"/>
  <c r="D4" s="1"/>
  <c r="G10" i="15"/>
  <c r="H10"/>
  <c r="H10" i="11"/>
  <c r="G10"/>
  <c r="H10" i="7"/>
  <c r="G10"/>
  <c r="K10" i="6"/>
  <c r="L10"/>
  <c r="M10" i="16"/>
  <c r="N10"/>
  <c r="P10" i="15"/>
  <c r="O10"/>
  <c r="R10" i="14"/>
  <c r="Q10"/>
  <c r="J10"/>
  <c r="I10"/>
  <c r="L10" i="13"/>
  <c r="K10"/>
  <c r="N10" i="12"/>
  <c r="M10"/>
  <c r="O10" i="11"/>
  <c r="P10"/>
  <c r="R10" i="10"/>
  <c r="Q10"/>
  <c r="I10"/>
  <c r="J10"/>
  <c r="L10" i="9"/>
  <c r="K10"/>
  <c r="M10" i="8"/>
  <c r="N10"/>
  <c r="O10" i="7"/>
  <c r="O46" s="1"/>
  <c r="D6" s="1"/>
  <c r="P10"/>
  <c r="P46" s="1"/>
  <c r="E6" s="1"/>
  <c r="G10" i="14"/>
  <c r="H10"/>
  <c r="G10" i="10"/>
  <c r="H10"/>
  <c r="Q10" i="6"/>
  <c r="R10"/>
  <c r="I10"/>
  <c r="J10"/>
  <c r="L10" i="16"/>
  <c r="K10"/>
  <c r="N10" i="15"/>
  <c r="M10"/>
  <c r="O10" i="14"/>
  <c r="P10"/>
  <c r="Q10" i="13"/>
  <c r="R10"/>
  <c r="I10"/>
  <c r="J10"/>
  <c r="L10" i="12"/>
  <c r="K10"/>
  <c r="N10" i="11"/>
  <c r="M10"/>
  <c r="P10" i="10"/>
  <c r="O10"/>
  <c r="R10" i="9"/>
  <c r="Q10"/>
  <c r="I10"/>
  <c r="J10"/>
  <c r="L10" i="8"/>
  <c r="K10"/>
  <c r="N10" i="7"/>
  <c r="N46" s="1"/>
  <c r="E5" s="1"/>
  <c r="M10"/>
  <c r="M46" s="1"/>
  <c r="D5" s="1"/>
  <c r="D19" i="1"/>
  <c r="D6" i="2"/>
  <c r="D39" i="1"/>
  <c r="C45"/>
  <c r="C41"/>
  <c r="C37"/>
  <c r="C33"/>
  <c r="D38"/>
  <c r="D34"/>
  <c r="D22"/>
  <c r="D32"/>
  <c r="D44"/>
  <c r="C36"/>
  <c r="C28"/>
  <c r="D30"/>
  <c r="D18"/>
  <c r="C31"/>
  <c r="D21"/>
  <c r="D43"/>
  <c r="D35"/>
  <c r="C43"/>
  <c r="C35"/>
  <c r="C27"/>
  <c r="C23"/>
  <c r="C19"/>
  <c r="D29"/>
  <c r="C30"/>
  <c r="D36"/>
  <c r="D28"/>
  <c r="D20"/>
  <c r="C29"/>
  <c r="C21"/>
  <c r="D31"/>
  <c r="D27"/>
  <c r="D23"/>
  <c r="C17"/>
  <c r="D41"/>
  <c r="D37"/>
  <c r="D45"/>
  <c r="D17"/>
  <c r="W1" i="16"/>
  <c r="W1" i="15"/>
  <c r="W1" i="14"/>
  <c r="W1" i="13"/>
  <c r="W1" i="12"/>
  <c r="W1" i="11"/>
  <c r="C3" i="19" l="1"/>
  <c r="C6"/>
  <c r="C2"/>
  <c r="L43" i="1"/>
  <c r="C7" i="19"/>
  <c r="F40" i="1"/>
  <c r="W16" i="18"/>
  <c r="F52" i="1"/>
  <c r="L52"/>
  <c r="F24"/>
  <c r="M52"/>
  <c r="P47"/>
  <c r="N41"/>
  <c r="O47"/>
  <c r="F28"/>
  <c r="H51"/>
  <c r="I47"/>
  <c r="H50"/>
  <c r="N49"/>
  <c r="L49"/>
  <c r="E49"/>
  <c r="H52"/>
  <c r="G50"/>
  <c r="M50"/>
  <c r="Q47"/>
  <c r="L29"/>
  <c r="P51"/>
  <c r="P29"/>
  <c r="O52"/>
  <c r="F49"/>
  <c r="F39"/>
  <c r="H48"/>
  <c r="H47"/>
  <c r="G47"/>
  <c r="I51"/>
  <c r="E52"/>
  <c r="L48"/>
  <c r="M47"/>
  <c r="Q51"/>
  <c r="N47"/>
  <c r="F47"/>
  <c r="D54"/>
  <c r="N48"/>
  <c r="N50"/>
  <c r="N52"/>
  <c r="M49"/>
  <c r="Q48"/>
  <c r="I48"/>
  <c r="E48"/>
  <c r="P48"/>
  <c r="H19"/>
  <c r="G52"/>
  <c r="I49"/>
  <c r="E50"/>
  <c r="Q49"/>
  <c r="G51"/>
  <c r="I50"/>
  <c r="O49"/>
  <c r="F50"/>
  <c r="P49"/>
  <c r="P50"/>
  <c r="Q50"/>
  <c r="M51"/>
  <c r="M48"/>
  <c r="Q52"/>
  <c r="N51"/>
  <c r="G49"/>
  <c r="G48"/>
  <c r="I52"/>
  <c r="O50"/>
  <c r="O48"/>
  <c r="F51"/>
  <c r="F48"/>
  <c r="L50"/>
  <c r="P52"/>
  <c r="H49"/>
  <c r="I46" i="9"/>
  <c r="D3" s="1"/>
  <c r="P46" i="10"/>
  <c r="E6" s="1"/>
  <c r="L46" i="12"/>
  <c r="E4" s="1"/>
  <c r="Q46" i="13"/>
  <c r="D7" s="1"/>
  <c r="N46" i="15"/>
  <c r="E5" s="1"/>
  <c r="I46" i="6"/>
  <c r="G46" i="10"/>
  <c r="D2" s="1"/>
  <c r="L46" i="9"/>
  <c r="E4" s="1"/>
  <c r="R46" i="10"/>
  <c r="E7" s="1"/>
  <c r="J46" i="14"/>
  <c r="E3" s="1"/>
  <c r="P46" i="15"/>
  <c r="E6" s="1"/>
  <c r="K46" i="6"/>
  <c r="H46" i="11"/>
  <c r="E2" s="1"/>
  <c r="Q46" i="8"/>
  <c r="D7" s="1"/>
  <c r="N46" i="14"/>
  <c r="E5" s="1"/>
  <c r="P46" i="6"/>
  <c r="E6" s="1"/>
  <c r="O46" i="8"/>
  <c r="D6" s="1"/>
  <c r="L46" i="10"/>
  <c r="E4" s="1"/>
  <c r="R46" i="11"/>
  <c r="E7" s="1"/>
  <c r="M46" i="13"/>
  <c r="D5" s="1"/>
  <c r="J46" i="15"/>
  <c r="E3" s="1"/>
  <c r="O46" i="16"/>
  <c r="D6" s="1"/>
  <c r="G46" i="8"/>
  <c r="D2" s="1"/>
  <c r="G46" i="16"/>
  <c r="D2" s="1"/>
  <c r="I46" i="12"/>
  <c r="D3" s="1"/>
  <c r="K46" i="15"/>
  <c r="D4" s="1"/>
  <c r="H46" i="9"/>
  <c r="E2" s="1"/>
  <c r="K46" i="8"/>
  <c r="D4" s="1"/>
  <c r="J46" i="13"/>
  <c r="E3" s="1"/>
  <c r="H46" i="14"/>
  <c r="E2" s="1"/>
  <c r="P46" i="11"/>
  <c r="E6" s="1"/>
  <c r="N46" i="16"/>
  <c r="E5" s="1"/>
  <c r="H46" i="15"/>
  <c r="E2" s="1"/>
  <c r="N46" i="10"/>
  <c r="E5" s="1"/>
  <c r="J46" i="16"/>
  <c r="E3" s="1"/>
  <c r="M46" i="9"/>
  <c r="D5" s="1"/>
  <c r="K46" i="14"/>
  <c r="D4" s="1"/>
  <c r="P46" i="9"/>
  <c r="E6" s="1"/>
  <c r="H46" i="6"/>
  <c r="E2" s="1"/>
  <c r="Q46" i="9"/>
  <c r="D7" s="1"/>
  <c r="P46" i="14"/>
  <c r="E6" s="1"/>
  <c r="N46" i="8"/>
  <c r="E5" s="1"/>
  <c r="Q46" i="14"/>
  <c r="D7" s="1"/>
  <c r="G46" i="7"/>
  <c r="D2" s="1"/>
  <c r="E6" i="19" s="1"/>
  <c r="H46" i="13"/>
  <c r="E2" s="1"/>
  <c r="I46" i="11"/>
  <c r="D3" s="1"/>
  <c r="R46" i="15"/>
  <c r="E7" s="1"/>
  <c r="Q46" i="16"/>
  <c r="D7" s="1"/>
  <c r="L46" i="8"/>
  <c r="E4" s="1"/>
  <c r="N46" i="11"/>
  <c r="E5" s="1"/>
  <c r="O46" i="14"/>
  <c r="D6" s="1"/>
  <c r="L46" i="16"/>
  <c r="E4" s="1"/>
  <c r="Q46" i="6"/>
  <c r="D7" s="1"/>
  <c r="G46" i="14"/>
  <c r="D2" s="1"/>
  <c r="M46" i="8"/>
  <c r="D5" s="1"/>
  <c r="L46" i="13"/>
  <c r="E4" s="1"/>
  <c r="M46" i="16"/>
  <c r="D5" s="1"/>
  <c r="H46" i="7"/>
  <c r="E2" s="1"/>
  <c r="G46" i="15"/>
  <c r="D2" s="1"/>
  <c r="J46" i="8"/>
  <c r="E3" s="1"/>
  <c r="M46" i="10"/>
  <c r="D5" s="1"/>
  <c r="Q46" i="12"/>
  <c r="D7" s="1"/>
  <c r="I46" i="16"/>
  <c r="D3" s="1"/>
  <c r="G46" i="13"/>
  <c r="D2" s="1"/>
  <c r="O46" i="12"/>
  <c r="D6" s="1"/>
  <c r="L46" i="14"/>
  <c r="E4" s="1"/>
  <c r="Q46" i="15"/>
  <c r="D7" s="1"/>
  <c r="N46" i="6"/>
  <c r="E5" s="1"/>
  <c r="H46" i="12"/>
  <c r="E2" s="1"/>
  <c r="O46" i="9"/>
  <c r="D6" s="1"/>
  <c r="R46" i="16"/>
  <c r="E7" s="1"/>
  <c r="G46" i="6"/>
  <c r="AC31" i="2"/>
  <c r="M46" i="11"/>
  <c r="D5" s="1"/>
  <c r="K46" i="16"/>
  <c r="D4" s="1"/>
  <c r="P46" i="12"/>
  <c r="E6" s="1"/>
  <c r="G46"/>
  <c r="D2" s="1"/>
  <c r="P46" i="13"/>
  <c r="E6" s="1"/>
  <c r="J46" i="9"/>
  <c r="E3" s="1"/>
  <c r="O46" i="10"/>
  <c r="D6" s="1"/>
  <c r="K46" i="12"/>
  <c r="D4" s="1"/>
  <c r="R46" i="13"/>
  <c r="E7" s="1"/>
  <c r="M46" i="15"/>
  <c r="D5" s="1"/>
  <c r="J46" i="6"/>
  <c r="E3" s="1"/>
  <c r="H46" i="10"/>
  <c r="E2" s="1"/>
  <c r="K46" i="9"/>
  <c r="D4" s="1"/>
  <c r="Q46" i="10"/>
  <c r="D7" s="1"/>
  <c r="M46" i="12"/>
  <c r="D5" s="1"/>
  <c r="O46" i="15"/>
  <c r="D6" s="1"/>
  <c r="L46" i="6"/>
  <c r="E4" s="1"/>
  <c r="G46" i="11"/>
  <c r="D2" s="1"/>
  <c r="R46" i="8"/>
  <c r="E7" s="1"/>
  <c r="L46" i="11"/>
  <c r="E4" s="1"/>
  <c r="M46" i="14"/>
  <c r="D5" s="1"/>
  <c r="O46" i="6"/>
  <c r="D6" s="1"/>
  <c r="P46" i="8"/>
  <c r="E6" s="1"/>
  <c r="K46" i="10"/>
  <c r="D4" s="1"/>
  <c r="Q46" i="11"/>
  <c r="D7" s="1"/>
  <c r="N46" i="13"/>
  <c r="E5" s="1"/>
  <c r="I46" i="15"/>
  <c r="D3" s="1"/>
  <c r="P46" i="16"/>
  <c r="E6" s="1"/>
  <c r="H46" i="8"/>
  <c r="E2" s="1"/>
  <c r="L46" i="15"/>
  <c r="E4" s="1"/>
  <c r="G46" i="9"/>
  <c r="D2" s="1"/>
  <c r="AC25" i="2"/>
  <c r="AC17"/>
  <c r="I46" i="13"/>
  <c r="D3" s="1"/>
  <c r="O46" i="11"/>
  <c r="D6" s="1"/>
  <c r="I46" i="14"/>
  <c r="D3" s="1"/>
  <c r="R46"/>
  <c r="E7" s="1"/>
  <c r="J46" i="11"/>
  <c r="E3" s="1"/>
  <c r="M46" i="6"/>
  <c r="D5" s="1"/>
  <c r="L51" i="1"/>
  <c r="T5" i="18"/>
  <c r="R5" s="1"/>
  <c r="T24"/>
  <c r="R24" s="1"/>
  <c r="T18"/>
  <c r="R18" s="1"/>
  <c r="W10"/>
  <c r="K10"/>
  <c r="K24"/>
  <c r="W24"/>
  <c r="O46" i="13"/>
  <c r="D6" s="1"/>
  <c r="R46" i="9"/>
  <c r="E7" s="1"/>
  <c r="J46" i="10"/>
  <c r="E3" s="1"/>
  <c r="N46" i="12"/>
  <c r="E5" s="1"/>
  <c r="T10" i="18"/>
  <c r="R10" s="1"/>
  <c r="E51" i="1"/>
  <c r="W5" i="18"/>
  <c r="K5"/>
  <c r="E47" i="1"/>
  <c r="K17" i="18"/>
  <c r="W17"/>
  <c r="I46" i="8"/>
  <c r="D3" s="1"/>
  <c r="E3" i="17" s="1"/>
  <c r="J46" i="12"/>
  <c r="E3" s="1"/>
  <c r="R46"/>
  <c r="E7" s="1"/>
  <c r="R46" i="6"/>
  <c r="E7" s="1"/>
  <c r="I46" i="10"/>
  <c r="D3" s="1"/>
  <c r="K46" i="13"/>
  <c r="D4" s="1"/>
  <c r="H46" i="16"/>
  <c r="E2" s="1"/>
  <c r="O51" i="1"/>
  <c r="W18" i="18"/>
  <c r="T20"/>
  <c r="R20" s="1"/>
  <c r="T17"/>
  <c r="R17" s="1"/>
  <c r="L47" i="1"/>
  <c r="K20" i="18"/>
  <c r="W20"/>
  <c r="N46" i="9"/>
  <c r="E5" s="1"/>
  <c r="T35" i="18"/>
  <c r="R35" s="1"/>
  <c r="K18"/>
  <c r="W35"/>
  <c r="K35"/>
  <c r="K46" i="11"/>
  <c r="D4" s="1"/>
  <c r="I42" i="1"/>
  <c r="Q38"/>
  <c r="F31"/>
  <c r="M39"/>
  <c r="H44"/>
  <c r="M43"/>
  <c r="N31"/>
  <c r="L21"/>
  <c r="L33"/>
  <c r="N33"/>
  <c r="I19"/>
  <c r="Q27"/>
  <c r="G33"/>
  <c r="E27"/>
  <c r="Q21"/>
  <c r="F17"/>
  <c r="I39"/>
  <c r="M44"/>
  <c r="E25"/>
  <c r="F26"/>
  <c r="N20"/>
  <c r="Q18"/>
  <c r="F33"/>
  <c r="H34"/>
  <c r="F25"/>
  <c r="I32"/>
  <c r="G39"/>
  <c r="I17"/>
  <c r="P25"/>
  <c r="P30"/>
  <c r="F32"/>
  <c r="Q33"/>
  <c r="P33"/>
  <c r="P37"/>
  <c r="Q19"/>
  <c r="N19"/>
  <c r="I22"/>
  <c r="G21"/>
  <c r="O26"/>
  <c r="M21"/>
  <c r="O19"/>
  <c r="L39"/>
  <c r="I33"/>
  <c r="I25"/>
  <c r="Q22"/>
  <c r="H30"/>
  <c r="L17"/>
  <c r="E46"/>
  <c r="P40"/>
  <c r="Q29"/>
  <c r="Q25"/>
  <c r="N24"/>
  <c r="I23"/>
  <c r="O22"/>
  <c r="E40"/>
  <c r="O18"/>
  <c r="F21"/>
  <c r="G29"/>
  <c r="AC24" i="2"/>
  <c r="AC10"/>
  <c r="AC34"/>
  <c r="AC18"/>
  <c r="AC13"/>
  <c r="AC36"/>
  <c r="AC28"/>
  <c r="AC20"/>
  <c r="AC12"/>
  <c r="AC35"/>
  <c r="AC27"/>
  <c r="AC19"/>
  <c r="AC26"/>
  <c r="AC37"/>
  <c r="AC29"/>
  <c r="AC21"/>
  <c r="AC11"/>
  <c r="AC38"/>
  <c r="AC30"/>
  <c r="AC22"/>
  <c r="AC14"/>
  <c r="AC33"/>
  <c r="AC32"/>
  <c r="AC16"/>
  <c r="AC39"/>
  <c r="AC23"/>
  <c r="AC15"/>
  <c r="T2" i="18"/>
  <c r="K30"/>
  <c r="G26" i="1"/>
  <c r="G24"/>
  <c r="M32"/>
  <c r="O20"/>
  <c r="E38"/>
  <c r="E32"/>
  <c r="H17"/>
  <c r="O35"/>
  <c r="H26"/>
  <c r="E17"/>
  <c r="K4" i="18"/>
  <c r="C5" i="19"/>
  <c r="B6" i="17"/>
  <c r="C4" i="19"/>
  <c r="B7" i="17"/>
  <c r="E7" i="19"/>
  <c r="H46" i="1"/>
  <c r="M45"/>
  <c r="E43"/>
  <c r="F35"/>
  <c r="F18"/>
  <c r="Q32"/>
  <c r="L20"/>
  <c r="F44"/>
  <c r="N46"/>
  <c r="H38"/>
  <c r="H32"/>
  <c r="F22"/>
  <c r="O39"/>
  <c r="G44"/>
  <c r="I20"/>
  <c r="G17"/>
  <c r="O38"/>
  <c r="I44"/>
  <c r="F34"/>
  <c r="L19"/>
  <c r="P43"/>
  <c r="H27"/>
  <c r="I18"/>
  <c r="O21"/>
  <c r="O32"/>
  <c r="Q44"/>
  <c r="H22"/>
  <c r="P20"/>
  <c r="F20"/>
  <c r="I37"/>
  <c r="O45"/>
  <c r="F37"/>
  <c r="M46"/>
  <c r="P22"/>
  <c r="N45"/>
  <c r="E22"/>
  <c r="E45"/>
  <c r="E21"/>
  <c r="G46"/>
  <c r="G30"/>
  <c r="E19"/>
  <c r="H42"/>
  <c r="F19"/>
  <c r="P17"/>
  <c r="E42"/>
  <c r="E20"/>
  <c r="H39"/>
  <c r="G31"/>
  <c r="N21"/>
  <c r="N44"/>
  <c r="M28"/>
  <c r="O33"/>
  <c r="O44"/>
  <c r="F42"/>
  <c r="F41"/>
  <c r="L37"/>
  <c r="M35"/>
  <c r="T22" i="18"/>
  <c r="R22" s="1"/>
  <c r="T31"/>
  <c r="R31" s="1"/>
  <c r="P42" i="1"/>
  <c r="Q46"/>
  <c r="O43"/>
  <c r="E29"/>
  <c r="G34"/>
  <c r="N36"/>
  <c r="N28"/>
  <c r="N43"/>
  <c r="N27"/>
  <c r="N38"/>
  <c r="N22"/>
  <c r="O42"/>
  <c r="H41"/>
  <c r="H20"/>
  <c r="O31"/>
  <c r="F43"/>
  <c r="F23"/>
  <c r="O29"/>
  <c r="F38"/>
  <c r="I43"/>
  <c r="O17"/>
  <c r="Q43"/>
  <c r="G20"/>
  <c r="Q45"/>
  <c r="L27"/>
  <c r="E18"/>
  <c r="I46"/>
  <c r="H21"/>
  <c r="H43"/>
  <c r="O23"/>
  <c r="P21"/>
  <c r="F27"/>
  <c r="M20"/>
  <c r="Q35"/>
  <c r="O46"/>
  <c r="O41"/>
  <c r="L45"/>
  <c r="P18"/>
  <c r="P23"/>
  <c r="G41"/>
  <c r="G28"/>
  <c r="G43"/>
  <c r="N17"/>
  <c r="I31"/>
  <c r="E44"/>
  <c r="H45"/>
  <c r="M29"/>
  <c r="I45"/>
  <c r="I40"/>
  <c r="O37"/>
  <c r="F46"/>
  <c r="F45"/>
  <c r="F29"/>
  <c r="P39"/>
  <c r="M38"/>
  <c r="P44"/>
  <c r="M37"/>
  <c r="F36"/>
  <c r="P46"/>
  <c r="P45"/>
  <c r="G22"/>
  <c r="G45"/>
  <c r="W29" i="18"/>
  <c r="W11"/>
  <c r="W23"/>
  <c r="W7"/>
  <c r="W32"/>
  <c r="W37"/>
  <c r="K12"/>
  <c r="W33"/>
  <c r="K2"/>
  <c r="M33" i="1"/>
  <c r="G36"/>
  <c r="W21" i="18"/>
  <c r="W14"/>
  <c r="I34" i="1"/>
  <c r="K28" i="18"/>
  <c r="W19"/>
  <c r="W8"/>
  <c r="W31"/>
  <c r="W26"/>
  <c r="W3"/>
  <c r="M19" i="1"/>
  <c r="E31"/>
  <c r="T26" i="18"/>
  <c r="R26" s="1"/>
  <c r="T30"/>
  <c r="W9"/>
  <c r="W6"/>
  <c r="W2"/>
  <c r="W15"/>
  <c r="W25"/>
  <c r="W4"/>
  <c r="T4"/>
  <c r="R4" s="1"/>
  <c r="W22"/>
  <c r="W13"/>
  <c r="G27" i="1"/>
  <c r="K11" i="18"/>
  <c r="W28"/>
  <c r="L22" i="1"/>
  <c r="T15" i="18"/>
  <c r="R15" s="1"/>
  <c r="T29"/>
  <c r="R29" s="1"/>
  <c r="T23"/>
  <c r="R23" s="1"/>
  <c r="T13"/>
  <c r="R13" s="1"/>
  <c r="T32"/>
  <c r="T3"/>
  <c r="T7"/>
  <c r="R7" s="1"/>
  <c r="T25"/>
  <c r="R25" s="1"/>
  <c r="T37"/>
  <c r="R37" s="1"/>
  <c r="T21"/>
  <c r="R21" s="1"/>
  <c r="T14"/>
  <c r="L40" i="1"/>
  <c r="L25"/>
  <c r="W30" i="18"/>
  <c r="T8"/>
  <c r="R8" s="1"/>
  <c r="T11"/>
  <c r="R11" s="1"/>
  <c r="L46" i="1"/>
  <c r="T33" i="18"/>
  <c r="M22" i="1"/>
  <c r="I29"/>
  <c r="T12" i="18"/>
  <c r="W12"/>
  <c r="T36"/>
  <c r="W36"/>
  <c r="T19"/>
  <c r="R19" s="1"/>
  <c r="T28"/>
  <c r="R28" s="1"/>
  <c r="L44" i="1"/>
  <c r="T27" i="18"/>
  <c r="T9"/>
  <c r="R9" s="1"/>
  <c r="W27"/>
  <c r="T6"/>
  <c r="T16"/>
  <c r="Q42" i="1"/>
  <c r="I38"/>
  <c r="H28"/>
  <c r="G38"/>
  <c r="L31"/>
  <c r="L28"/>
  <c r="N39"/>
  <c r="G37"/>
  <c r="I28"/>
  <c r="E36"/>
  <c r="E24"/>
  <c r="E33"/>
  <c r="E41"/>
  <c r="E37"/>
  <c r="M36"/>
  <c r="M42"/>
  <c r="Q26"/>
  <c r="Q41"/>
  <c r="Q31"/>
  <c r="M24"/>
  <c r="Q30"/>
  <c r="I26"/>
  <c r="L18"/>
  <c r="L41"/>
  <c r="O40"/>
  <c r="L36"/>
  <c r="N32"/>
  <c r="Q34"/>
  <c r="H29"/>
  <c r="O30"/>
  <c r="L24"/>
  <c r="H23"/>
  <c r="P41"/>
  <c r="G40"/>
  <c r="I36"/>
  <c r="P34"/>
  <c r="O27"/>
  <c r="N30"/>
  <c r="N23"/>
  <c r="N18"/>
  <c r="E30"/>
  <c r="Q36"/>
  <c r="M40"/>
  <c r="Q24"/>
  <c r="P26"/>
  <c r="H37"/>
  <c r="G19"/>
  <c r="P36"/>
  <c r="L26"/>
  <c r="E26"/>
  <c r="E35"/>
  <c r="E34"/>
  <c r="Q37"/>
  <c r="Q23"/>
  <c r="M26"/>
  <c r="M25"/>
  <c r="M41"/>
  <c r="M31"/>
  <c r="Q39"/>
  <c r="O36"/>
  <c r="H31"/>
  <c r="O34"/>
  <c r="M30"/>
  <c r="O24"/>
  <c r="L23"/>
  <c r="N25"/>
  <c r="N42"/>
  <c r="H40"/>
  <c r="G32"/>
  <c r="M34"/>
  <c r="P27"/>
  <c r="I30"/>
  <c r="N26"/>
  <c r="H18"/>
  <c r="I41"/>
  <c r="P38"/>
  <c r="N35"/>
  <c r="L32"/>
  <c r="L34"/>
  <c r="P24"/>
  <c r="G23"/>
  <c r="G18"/>
  <c r="L30"/>
  <c r="L35"/>
  <c r="F30"/>
  <c r="E39"/>
  <c r="E23"/>
  <c r="Q28"/>
  <c r="Q20"/>
  <c r="G35"/>
  <c r="N40"/>
  <c r="P31"/>
  <c r="H25"/>
  <c r="P35"/>
  <c r="E28"/>
  <c r="M23"/>
  <c r="M27"/>
  <c r="Q40"/>
  <c r="M18"/>
  <c r="H36"/>
  <c r="P32"/>
  <c r="O28"/>
  <c r="H24"/>
  <c r="G25"/>
  <c r="G42"/>
  <c r="I35"/>
  <c r="I27"/>
  <c r="L42"/>
  <c r="L38"/>
  <c r="H33"/>
  <c r="H35"/>
  <c r="N37"/>
  <c r="N29"/>
  <c r="P28"/>
  <c r="I21"/>
  <c r="I24"/>
  <c r="P19"/>
  <c r="O25"/>
  <c r="N34"/>
  <c r="K21" i="18"/>
  <c r="K31"/>
  <c r="K29"/>
  <c r="M17" i="1"/>
  <c r="Q17"/>
  <c r="K37" i="18"/>
  <c r="K15"/>
  <c r="W34"/>
  <c r="K27"/>
  <c r="K22"/>
  <c r="K34"/>
  <c r="K13"/>
  <c r="K26"/>
  <c r="K25"/>
  <c r="K7"/>
  <c r="K9"/>
  <c r="K33"/>
  <c r="K14"/>
  <c r="K19"/>
  <c r="K23"/>
  <c r="K32"/>
  <c r="K36"/>
  <c r="K16"/>
  <c r="T34"/>
  <c r="K8"/>
  <c r="K6"/>
  <c r="K3"/>
  <c r="E4" i="19" l="1"/>
  <c r="E3"/>
  <c r="E5"/>
  <c r="E2"/>
  <c r="K51" i="1"/>
  <c r="K44"/>
  <c r="H7" i="19"/>
  <c r="S46" i="1"/>
  <c r="K26"/>
  <c r="K47"/>
  <c r="K41"/>
  <c r="K36"/>
  <c r="K30"/>
  <c r="K29"/>
  <c r="K27"/>
  <c r="S42"/>
  <c r="K34"/>
  <c r="K20"/>
  <c r="K21"/>
  <c r="K17"/>
  <c r="K32"/>
  <c r="K43"/>
  <c r="S43"/>
  <c r="K28"/>
  <c r="K23"/>
  <c r="K35"/>
  <c r="S44"/>
  <c r="K18"/>
  <c r="K19"/>
  <c r="K45"/>
  <c r="K38"/>
  <c r="S47"/>
  <c r="K31"/>
  <c r="K39"/>
  <c r="S32"/>
  <c r="S36"/>
  <c r="K37"/>
  <c r="S45"/>
  <c r="K22"/>
  <c r="S50"/>
  <c r="K50"/>
  <c r="S38"/>
  <c r="S23"/>
  <c r="S26"/>
  <c r="S31"/>
  <c r="S25"/>
  <c r="S20"/>
  <c r="S39"/>
  <c r="S51"/>
  <c r="K48"/>
  <c r="S48"/>
  <c r="K49"/>
  <c r="S52"/>
  <c r="S35"/>
  <c r="S41"/>
  <c r="U41" s="1"/>
  <c r="K33"/>
  <c r="S40"/>
  <c r="S22"/>
  <c r="S33"/>
  <c r="K52"/>
  <c r="S49"/>
  <c r="S28"/>
  <c r="S30"/>
  <c r="S34"/>
  <c r="S24"/>
  <c r="S18"/>
  <c r="K24"/>
  <c r="K42"/>
  <c r="K46"/>
  <c r="S21"/>
  <c r="S27"/>
  <c r="S37"/>
  <c r="S19"/>
  <c r="K40"/>
  <c r="S17"/>
  <c r="K25"/>
  <c r="S29"/>
  <c r="D7"/>
  <c r="G3" i="19"/>
  <c r="L54" i="1"/>
  <c r="G54"/>
  <c r="H54"/>
  <c r="E54"/>
  <c r="F54"/>
  <c r="Q54"/>
  <c r="P54"/>
  <c r="O54"/>
  <c r="N54"/>
  <c r="M54"/>
  <c r="I54"/>
  <c r="C7" i="17"/>
  <c r="R34" i="18"/>
  <c r="R14"/>
  <c r="R33"/>
  <c r="R47" i="1" s="1"/>
  <c r="R16" i="18"/>
  <c r="R50" i="1" s="1"/>
  <c r="R27" i="18"/>
  <c r="D8" i="1"/>
  <c r="D9"/>
  <c r="D6"/>
  <c r="F3" i="19"/>
  <c r="G5" i="17"/>
  <c r="F3"/>
  <c r="K3" i="19"/>
  <c r="I3" i="17"/>
  <c r="D4"/>
  <c r="E4"/>
  <c r="F2" i="19"/>
  <c r="D7" i="17"/>
  <c r="D6"/>
  <c r="E2"/>
  <c r="F6" i="19"/>
  <c r="I7" i="17"/>
  <c r="K4" i="19"/>
  <c r="L7" i="17"/>
  <c r="N4" i="19"/>
  <c r="F7"/>
  <c r="E5" i="17"/>
  <c r="L6"/>
  <c r="N5" i="19"/>
  <c r="D2" i="17"/>
  <c r="H4" i="19"/>
  <c r="G7" i="17"/>
  <c r="I5"/>
  <c r="K7" i="19"/>
  <c r="K2"/>
  <c r="I4" i="17"/>
  <c r="L3"/>
  <c r="N3" i="19"/>
  <c r="K6"/>
  <c r="I2" i="17"/>
  <c r="D11" i="1"/>
  <c r="G3" i="17"/>
  <c r="H3" i="19"/>
  <c r="I6" i="17"/>
  <c r="K5" i="19"/>
  <c r="N7"/>
  <c r="L5" i="17"/>
  <c r="N6" i="19"/>
  <c r="L2" i="17"/>
  <c r="D5"/>
  <c r="G4"/>
  <c r="H2" i="19"/>
  <c r="D10" i="1"/>
  <c r="H5" i="19"/>
  <c r="G6" i="17"/>
  <c r="E7"/>
  <c r="F4" i="19"/>
  <c r="G2" i="17"/>
  <c r="H6" i="19"/>
  <c r="F5"/>
  <c r="E6" i="17"/>
  <c r="N2" i="19"/>
  <c r="L4" i="17"/>
  <c r="D3"/>
  <c r="M4"/>
  <c r="O2" i="19"/>
  <c r="M6" i="17"/>
  <c r="O5" i="19"/>
  <c r="O7"/>
  <c r="M5" i="17"/>
  <c r="M3"/>
  <c r="O3" i="19"/>
  <c r="M2" i="17"/>
  <c r="O6" i="19"/>
  <c r="M7" i="17"/>
  <c r="O4" i="19"/>
  <c r="P4"/>
  <c r="N7" i="17"/>
  <c r="P7" i="19"/>
  <c r="N5" i="17"/>
  <c r="P2" i="19"/>
  <c r="N4" i="17"/>
  <c r="N2"/>
  <c r="P6" i="19"/>
  <c r="N6" i="17"/>
  <c r="P5" i="19"/>
  <c r="P3"/>
  <c r="N3" i="17"/>
  <c r="M5" i="19"/>
  <c r="K6" i="17"/>
  <c r="M7" i="19"/>
  <c r="K5" i="17"/>
  <c r="M3" i="19"/>
  <c r="K3" i="17"/>
  <c r="M6" i="19"/>
  <c r="K2" i="17"/>
  <c r="M4" i="19"/>
  <c r="K7" i="17"/>
  <c r="M2" i="19"/>
  <c r="K4" i="17"/>
  <c r="J5"/>
  <c r="L7" i="19"/>
  <c r="J2" i="17"/>
  <c r="L6" i="19"/>
  <c r="J3" i="17"/>
  <c r="L3" i="19"/>
  <c r="L5"/>
  <c r="J6" i="17"/>
  <c r="J7"/>
  <c r="L4" i="19"/>
  <c r="J4" i="17"/>
  <c r="L2" i="19"/>
  <c r="R36" i="18"/>
  <c r="G4" i="19"/>
  <c r="F7" i="17"/>
  <c r="G7" i="19"/>
  <c r="F5" i="17"/>
  <c r="F2"/>
  <c r="G6" i="19"/>
  <c r="F4" i="17"/>
  <c r="G2" i="19"/>
  <c r="G5"/>
  <c r="F6" i="17"/>
  <c r="C6"/>
  <c r="C5"/>
  <c r="D2" i="6"/>
  <c r="D4"/>
  <c r="D7" i="19" s="1"/>
  <c r="D3" i="6"/>
  <c r="H38" i="17"/>
  <c r="H34"/>
  <c r="H9"/>
  <c r="H37"/>
  <c r="H36"/>
  <c r="H35"/>
  <c r="H14"/>
  <c r="H18"/>
  <c r="H33"/>
  <c r="H28"/>
  <c r="H16"/>
  <c r="H23"/>
  <c r="H21"/>
  <c r="H20"/>
  <c r="H10"/>
  <c r="H27"/>
  <c r="H29"/>
  <c r="H25"/>
  <c r="H32"/>
  <c r="H26"/>
  <c r="H15"/>
  <c r="H12"/>
  <c r="H22"/>
  <c r="H30"/>
  <c r="H19"/>
  <c r="H17"/>
  <c r="H11"/>
  <c r="J17" i="18" s="1"/>
  <c r="I17" s="1"/>
  <c r="H31" i="17"/>
  <c r="H24"/>
  <c r="H13"/>
  <c r="F7" i="1" l="1"/>
  <c r="U36"/>
  <c r="U51"/>
  <c r="J27" i="18"/>
  <c r="I27" s="1"/>
  <c r="J13"/>
  <c r="I13" s="1"/>
  <c r="J19"/>
  <c r="I19" s="1"/>
  <c r="D5" i="19"/>
  <c r="J5" s="1"/>
  <c r="K54" i="1"/>
  <c r="S54"/>
  <c r="J2" i="18"/>
  <c r="I2" s="1"/>
  <c r="J3"/>
  <c r="I3" s="1"/>
  <c r="J36"/>
  <c r="I36" s="1"/>
  <c r="J18"/>
  <c r="I18" s="1"/>
  <c r="D4" i="19"/>
  <c r="T4" s="1"/>
  <c r="J24" i="18"/>
  <c r="I24" s="1"/>
  <c r="U25" i="1"/>
  <c r="U47"/>
  <c r="J5" i="18"/>
  <c r="I5" s="1"/>
  <c r="J33"/>
  <c r="I33" s="1"/>
  <c r="J6"/>
  <c r="I6" s="1"/>
  <c r="J32"/>
  <c r="I32" s="1"/>
  <c r="J37"/>
  <c r="I37" s="1"/>
  <c r="J10"/>
  <c r="I10" s="1"/>
  <c r="J9"/>
  <c r="I9" s="1"/>
  <c r="J30"/>
  <c r="I30" s="1"/>
  <c r="J28"/>
  <c r="I28" s="1"/>
  <c r="J7"/>
  <c r="I7" s="1"/>
  <c r="J15"/>
  <c r="I15" s="1"/>
  <c r="J35"/>
  <c r="I35" s="1"/>
  <c r="J20"/>
  <c r="I20" s="1"/>
  <c r="U26" i="1"/>
  <c r="U46"/>
  <c r="U44"/>
  <c r="R52"/>
  <c r="U37"/>
  <c r="U34"/>
  <c r="U30"/>
  <c r="U23"/>
  <c r="U19"/>
  <c r="U31"/>
  <c r="U50"/>
  <c r="U42"/>
  <c r="V42" s="1"/>
  <c r="U39"/>
  <c r="J22" i="18"/>
  <c r="I22" s="1"/>
  <c r="U20" i="1"/>
  <c r="U29"/>
  <c r="U22"/>
  <c r="U35"/>
  <c r="U33"/>
  <c r="U38"/>
  <c r="U48"/>
  <c r="U17"/>
  <c r="U27"/>
  <c r="U45"/>
  <c r="U43"/>
  <c r="U21"/>
  <c r="U18"/>
  <c r="U28"/>
  <c r="U32"/>
  <c r="U24"/>
  <c r="U52"/>
  <c r="U49"/>
  <c r="U40"/>
  <c r="J26" i="18"/>
  <c r="I26" s="1"/>
  <c r="J31"/>
  <c r="I31" s="1"/>
  <c r="J4"/>
  <c r="I4" s="1"/>
  <c r="J34"/>
  <c r="I34" s="1"/>
  <c r="J23"/>
  <c r="I23" s="1"/>
  <c r="J14"/>
  <c r="I14" s="1"/>
  <c r="J25"/>
  <c r="I25" s="1"/>
  <c r="R51" i="1"/>
  <c r="J11" i="18"/>
  <c r="I11" s="1"/>
  <c r="J12"/>
  <c r="I12" s="1"/>
  <c r="J21"/>
  <c r="I21" s="1"/>
  <c r="J8"/>
  <c r="I8" s="1"/>
  <c r="J16"/>
  <c r="I16" s="1"/>
  <c r="J29"/>
  <c r="I29" s="1"/>
  <c r="P11" i="1"/>
  <c r="G11"/>
  <c r="C3" i="17"/>
  <c r="H3" s="1"/>
  <c r="D3" i="19"/>
  <c r="C4" i="17"/>
  <c r="H4" s="1"/>
  <c r="D2" i="19"/>
  <c r="C2" i="17"/>
  <c r="H2" s="1"/>
  <c r="D6" i="19"/>
  <c r="P8" i="1"/>
  <c r="I7"/>
  <c r="Q7"/>
  <c r="I10"/>
  <c r="L10"/>
  <c r="L8"/>
  <c r="Q6"/>
  <c r="O6"/>
  <c r="F8"/>
  <c r="F9"/>
  <c r="L11"/>
  <c r="O9"/>
  <c r="Q8"/>
  <c r="I6"/>
  <c r="P7"/>
  <c r="L9"/>
  <c r="M6"/>
  <c r="I11"/>
  <c r="O7"/>
  <c r="G7"/>
  <c r="Q9"/>
  <c r="F10"/>
  <c r="M9"/>
  <c r="G9"/>
  <c r="L7"/>
  <c r="I9"/>
  <c r="P10"/>
  <c r="G6"/>
  <c r="G10"/>
  <c r="H6"/>
  <c r="Q10"/>
  <c r="P6"/>
  <c r="I8"/>
  <c r="O8"/>
  <c r="O10"/>
  <c r="O11"/>
  <c r="G8"/>
  <c r="F11"/>
  <c r="F6"/>
  <c r="Q11"/>
  <c r="P9"/>
  <c r="L6"/>
  <c r="D13"/>
  <c r="H5" i="17"/>
  <c r="H6"/>
  <c r="H7"/>
  <c r="O5"/>
  <c r="M11" i="1"/>
  <c r="O2" i="17"/>
  <c r="O3"/>
  <c r="M10" i="1"/>
  <c r="H11"/>
  <c r="N9"/>
  <c r="N8"/>
  <c r="N11"/>
  <c r="M8"/>
  <c r="R2" i="19"/>
  <c r="H7" i="1"/>
  <c r="H8"/>
  <c r="M7"/>
  <c r="O7" i="17"/>
  <c r="R3" i="19"/>
  <c r="O6" i="17"/>
  <c r="N10" i="1"/>
  <c r="N6"/>
  <c r="N7"/>
  <c r="R4" i="19"/>
  <c r="R5"/>
  <c r="R7"/>
  <c r="R6"/>
  <c r="H9" i="1"/>
  <c r="H10"/>
  <c r="J7" i="19"/>
  <c r="T7"/>
  <c r="H45" i="17"/>
  <c r="P38"/>
  <c r="O9"/>
  <c r="P37"/>
  <c r="P35"/>
  <c r="O4"/>
  <c r="P36"/>
  <c r="P23"/>
  <c r="R40" i="1"/>
  <c r="P28" i="17"/>
  <c r="P29"/>
  <c r="P32"/>
  <c r="P27"/>
  <c r="P22"/>
  <c r="P26"/>
  <c r="P21"/>
  <c r="P24"/>
  <c r="P31"/>
  <c r="P30"/>
  <c r="R31" i="1"/>
  <c r="P34" i="17"/>
  <c r="R36" i="1"/>
  <c r="P25" i="17"/>
  <c r="P33"/>
  <c r="R21" i="1"/>
  <c r="P18" i="17"/>
  <c r="P16"/>
  <c r="P20"/>
  <c r="P17"/>
  <c r="P10"/>
  <c r="P15"/>
  <c r="P11"/>
  <c r="P14"/>
  <c r="P19"/>
  <c r="P12"/>
  <c r="P13"/>
  <c r="S12" i="18" l="1"/>
  <c r="R12" s="1"/>
  <c r="S32"/>
  <c r="R32" s="1"/>
  <c r="V37" i="1"/>
  <c r="V36"/>
  <c r="V52"/>
  <c r="V51"/>
  <c r="T5" i="19"/>
  <c r="V19" i="18"/>
  <c r="U19" s="1"/>
  <c r="V18"/>
  <c r="U18" s="1"/>
  <c r="V29"/>
  <c r="U29" s="1"/>
  <c r="J4" i="19"/>
  <c r="I4" s="1"/>
  <c r="V29" i="1"/>
  <c r="V10" i="18"/>
  <c r="U10" s="1"/>
  <c r="V17"/>
  <c r="U17" s="1"/>
  <c r="V33"/>
  <c r="U33" s="1"/>
  <c r="V40" i="1"/>
  <c r="V26"/>
  <c r="V48"/>
  <c r="S30" i="18"/>
  <c r="R30" s="1"/>
  <c r="R29" i="1" s="1"/>
  <c r="S3" i="18"/>
  <c r="R3" s="1"/>
  <c r="O45" i="17"/>
  <c r="V23" i="18"/>
  <c r="U23" s="1"/>
  <c r="V47" i="1"/>
  <c r="V11" i="18"/>
  <c r="U11" s="1"/>
  <c r="V7"/>
  <c r="U7" s="1"/>
  <c r="V36"/>
  <c r="U36" s="1"/>
  <c r="V24"/>
  <c r="U24" s="1"/>
  <c r="V46" i="1"/>
  <c r="V15" i="18"/>
  <c r="U15" s="1"/>
  <c r="V35"/>
  <c r="U35" s="1"/>
  <c r="V28"/>
  <c r="U28" s="1"/>
  <c r="V37"/>
  <c r="U37" s="1"/>
  <c r="V27" i="1"/>
  <c r="V44"/>
  <c r="V19"/>
  <c r="V20"/>
  <c r="V34"/>
  <c r="V31"/>
  <c r="V21"/>
  <c r="V18"/>
  <c r="V50"/>
  <c r="V30"/>
  <c r="V24"/>
  <c r="V23"/>
  <c r="V32"/>
  <c r="V35"/>
  <c r="V25"/>
  <c r="V39"/>
  <c r="V49"/>
  <c r="V28"/>
  <c r="V45"/>
  <c r="V33"/>
  <c r="V38"/>
  <c r="V22"/>
  <c r="S9"/>
  <c r="S6"/>
  <c r="S8"/>
  <c r="S7"/>
  <c r="S10"/>
  <c r="S11"/>
  <c r="V43"/>
  <c r="V41"/>
  <c r="U54"/>
  <c r="J47"/>
  <c r="V26" i="18"/>
  <c r="U26" s="1"/>
  <c r="V31"/>
  <c r="U31" s="1"/>
  <c r="V13"/>
  <c r="U13" s="1"/>
  <c r="V4"/>
  <c r="U4" s="1"/>
  <c r="V14"/>
  <c r="U14" s="1"/>
  <c r="V25"/>
  <c r="U25" s="1"/>
  <c r="J23" i="1"/>
  <c r="V8" i="18"/>
  <c r="U8" s="1"/>
  <c r="V21"/>
  <c r="U21" s="1"/>
  <c r="V22"/>
  <c r="U22" s="1"/>
  <c r="V34"/>
  <c r="U34" s="1"/>
  <c r="V27"/>
  <c r="U27" s="1"/>
  <c r="V5"/>
  <c r="U5" s="1"/>
  <c r="V2"/>
  <c r="U2" s="1"/>
  <c r="V9"/>
  <c r="U9" s="1"/>
  <c r="J27" i="1"/>
  <c r="J52"/>
  <c r="J39"/>
  <c r="J40"/>
  <c r="J35"/>
  <c r="J49"/>
  <c r="J48"/>
  <c r="J42"/>
  <c r="J22"/>
  <c r="J50"/>
  <c r="J24"/>
  <c r="J51"/>
  <c r="J41"/>
  <c r="J19"/>
  <c r="R2" i="18"/>
  <c r="R33" i="1" s="1"/>
  <c r="R6" i="18"/>
  <c r="R38" i="1" s="1"/>
  <c r="J18"/>
  <c r="J43"/>
  <c r="R41"/>
  <c r="J32"/>
  <c r="J25"/>
  <c r="J17"/>
  <c r="E10"/>
  <c r="K10" s="1"/>
  <c r="E11"/>
  <c r="K11" s="1"/>
  <c r="Q2" i="19"/>
  <c r="Q13" i="1"/>
  <c r="F13"/>
  <c r="I13"/>
  <c r="O13"/>
  <c r="P13"/>
  <c r="G13"/>
  <c r="E9"/>
  <c r="K9" s="1"/>
  <c r="L13"/>
  <c r="Q5" i="19"/>
  <c r="P5" i="17"/>
  <c r="P2"/>
  <c r="P6"/>
  <c r="S7" i="19" s="1"/>
  <c r="P7" i="17"/>
  <c r="S4" i="19" s="1"/>
  <c r="P3" i="17"/>
  <c r="M13" i="1"/>
  <c r="Q7" i="19"/>
  <c r="H13" i="1"/>
  <c r="I5" i="19"/>
  <c r="N13" i="1"/>
  <c r="Q6" i="19"/>
  <c r="Q4"/>
  <c r="E6" i="1"/>
  <c r="K6" s="1"/>
  <c r="J2" i="19"/>
  <c r="T2"/>
  <c r="E7" i="1"/>
  <c r="K7" s="1"/>
  <c r="T3" i="19"/>
  <c r="E8" i="1"/>
  <c r="K8" s="1"/>
  <c r="J3" i="19"/>
  <c r="J6"/>
  <c r="T6"/>
  <c r="I7"/>
  <c r="P9" i="17"/>
  <c r="V30" i="18" s="1"/>
  <c r="U30" s="1"/>
  <c r="R37" i="1"/>
  <c r="R19"/>
  <c r="J29"/>
  <c r="R25"/>
  <c r="J37"/>
  <c r="R26"/>
  <c r="J45"/>
  <c r="R46"/>
  <c r="J31"/>
  <c r="J26"/>
  <c r="R22"/>
  <c r="J28"/>
  <c r="P4" i="17"/>
  <c r="Q3" i="19"/>
  <c r="J38" i="1"/>
  <c r="J20"/>
  <c r="J30"/>
  <c r="J44"/>
  <c r="J34"/>
  <c r="J21"/>
  <c r="J33"/>
  <c r="J36"/>
  <c r="J46"/>
  <c r="V32" i="18" l="1"/>
  <c r="U32" s="1"/>
  <c r="V12"/>
  <c r="U12" s="1"/>
  <c r="T32" i="1" s="1"/>
  <c r="S5" i="19"/>
  <c r="V6" i="18"/>
  <c r="U6" s="1"/>
  <c r="V16"/>
  <c r="U16" s="1"/>
  <c r="T48" i="1" s="1"/>
  <c r="J54"/>
  <c r="V20" i="18"/>
  <c r="U20" s="1"/>
  <c r="U9" i="1"/>
  <c r="V3" i="18"/>
  <c r="U3" s="1"/>
  <c r="T21" i="1" s="1"/>
  <c r="P45" i="17"/>
  <c r="K13" i="1"/>
  <c r="R49"/>
  <c r="U10"/>
  <c r="U7"/>
  <c r="U11"/>
  <c r="U8"/>
  <c r="U6"/>
  <c r="R34"/>
  <c r="R24"/>
  <c r="R32"/>
  <c r="R39"/>
  <c r="R20"/>
  <c r="R48"/>
  <c r="R30"/>
  <c r="R17"/>
  <c r="R27"/>
  <c r="R35"/>
  <c r="R28"/>
  <c r="R18"/>
  <c r="R43"/>
  <c r="R23"/>
  <c r="R44"/>
  <c r="R45"/>
  <c r="R6"/>
  <c r="R42"/>
  <c r="R10"/>
  <c r="R9"/>
  <c r="S2" i="19"/>
  <c r="R11" i="1"/>
  <c r="T36"/>
  <c r="R7"/>
  <c r="S13"/>
  <c r="S6" i="19"/>
  <c r="S3"/>
  <c r="I3"/>
  <c r="I2"/>
  <c r="I6"/>
  <c r="E13" i="1"/>
  <c r="R8"/>
  <c r="T43" l="1"/>
  <c r="T47"/>
  <c r="T42"/>
  <c r="T46"/>
  <c r="T31"/>
  <c r="T24"/>
  <c r="T29"/>
  <c r="T51"/>
  <c r="T37"/>
  <c r="T52"/>
  <c r="T34"/>
  <c r="T44"/>
  <c r="R54"/>
  <c r="T38"/>
  <c r="T11"/>
  <c r="T45"/>
  <c r="T20"/>
  <c r="T28"/>
  <c r="T30"/>
  <c r="T35"/>
  <c r="T18"/>
  <c r="T9"/>
  <c r="T22"/>
  <c r="T50"/>
  <c r="J6"/>
  <c r="T26"/>
  <c r="T49"/>
  <c r="T6"/>
  <c r="T41"/>
  <c r="V11"/>
  <c r="V10"/>
  <c r="J10"/>
  <c r="T39"/>
  <c r="T40"/>
  <c r="T10"/>
  <c r="T23"/>
  <c r="T19"/>
  <c r="T17"/>
  <c r="R13"/>
  <c r="V8"/>
  <c r="V9"/>
  <c r="V7"/>
  <c r="J11"/>
  <c r="J9"/>
  <c r="T27"/>
  <c r="J7"/>
  <c r="T8"/>
  <c r="T7"/>
  <c r="J8"/>
  <c r="U13"/>
  <c r="T25"/>
  <c r="T33"/>
  <c r="T54" l="1"/>
  <c r="J13"/>
  <c r="T13"/>
</calcChain>
</file>

<file path=xl/comments1.xml><?xml version="1.0" encoding="utf-8"?>
<comments xmlns="http://schemas.openxmlformats.org/spreadsheetml/2006/main">
  <authors>
    <author>Henning Müller</author>
  </authors>
  <commentList>
    <comment ref="C9" authorId="0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>
  <authors>
    <author>Henning Müller</author>
  </authors>
  <commentList>
    <comment ref="C9" authorId="0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>
  <authors>
    <author>Henning Müller</author>
  </authors>
  <commentList>
    <comment ref="C9" authorId="0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<sst xmlns="http://schemas.openxmlformats.org/spreadsheetml/2006/main" count="623" uniqueCount="119">
  <si>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</si>
  <si>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</si>
  <si>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</si>
  <si>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</si>
  <si>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</si>
  <si>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</si>
  <si>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</si>
  <si>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</si>
  <si>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</si>
  <si>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</si>
  <si>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</si>
  <si>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</si>
  <si>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</si>
  <si>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</si>
  <si>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</si>
  <si>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</si>
  <si>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</si>
  <si>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</si>
  <si>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</si>
  <si>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</si>
  <si>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</si>
  <si>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</si>
  <si>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</si>
  <si>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</si>
  <si>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</si>
  <si>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</si>
  <si>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</si>
  <si>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</si>
  <si>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</si>
  <si>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</si>
  <si>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</si>
  <si>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</si>
  <si>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</si>
  <si>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</si>
  <si>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</si>
  <si>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</si>
  <si>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</si>
  <si>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</si>
  <si>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</si>
  <si>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</si>
  <si>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</si>
  <si>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</si>
  <si>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</si>
  <si>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</si>
  <si>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</si>
  <si>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</si>
  <si>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</si>
  <si>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</si>
  <si>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</si>
  <si>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</si>
  <si>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</si>
  <si>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</si>
  <si>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</si>
  <si>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</si>
  <si>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</si>
  <si>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 xml:space="preserve">   </t>
  </si>
  <si>
    <t>Verein / Gruppe</t>
  </si>
  <si>
    <t>Geburtsdatum</t>
  </si>
  <si>
    <t>Schütze 6</t>
  </si>
  <si>
    <t>Schütze 11</t>
  </si>
  <si>
    <t>Schütze 12</t>
  </si>
  <si>
    <t>Schütze 17</t>
  </si>
  <si>
    <t>Schütze 18</t>
  </si>
  <si>
    <t>Schütze 23</t>
  </si>
  <si>
    <t>Schütze 24</t>
  </si>
  <si>
    <t>Schütze 29</t>
  </si>
  <si>
    <t>Schütze 30</t>
  </si>
  <si>
    <t>Standaufsicht:</t>
  </si>
  <si>
    <t>06.10.</t>
  </si>
  <si>
    <t>20.10.</t>
  </si>
  <si>
    <t>10.11.</t>
  </si>
  <si>
    <t>24.11.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</si>
  <si>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</si>
  <si>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</si>
  <si>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</si>
  <si>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</si>
  <si>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</si>
  <si>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</si>
  <si>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</si>
  <si>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</si>
  <si>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Esterwegen I</t>
  </si>
  <si>
    <t>Börgerwald I</t>
  </si>
  <si>
    <t>Neuvrees</t>
  </si>
  <si>
    <t>Rastdorf</t>
  </si>
  <si>
    <t>Ostenwalde I</t>
  </si>
  <si>
    <t>Esterwegen</t>
  </si>
  <si>
    <t>Börgewald I</t>
  </si>
  <si>
    <t>Konnemann</t>
  </si>
  <si>
    <t>05955-988903</t>
  </si>
  <si>
    <t>Lindemann, Klaus</t>
  </si>
  <si>
    <t>Stahl, Hans-Georg</t>
  </si>
  <si>
    <t>Jansen, Lukas</t>
  </si>
  <si>
    <t>Göbel, Uwe</t>
  </si>
  <si>
    <t>Lüken, Josef</t>
  </si>
  <si>
    <t>Hünerlage, Karl-Heinz</t>
  </si>
  <si>
    <t>Tholen, Bernd</t>
  </si>
  <si>
    <t>Block, Willi</t>
  </si>
  <si>
    <t>Krull, Heiner</t>
  </si>
  <si>
    <t>Berens, Bernhard</t>
  </si>
  <si>
    <t>Walter, Wladimir</t>
  </si>
  <si>
    <t>Immken, Gerd</t>
  </si>
  <si>
    <t>Holtmann, Josef</t>
  </si>
  <si>
    <t>Hanekamp, Gerd</t>
  </si>
  <si>
    <t>Szczepanski, Josef</t>
  </si>
  <si>
    <t>Fuss, Waldemar</t>
  </si>
  <si>
    <t>Jansen, Rudi</t>
  </si>
  <si>
    <t>Sievers, Karl-Heinz</t>
  </si>
  <si>
    <t>Müller, Gerd</t>
  </si>
  <si>
    <t>Sievers, Hermann</t>
  </si>
  <si>
    <t>Krüssel, Alois</t>
  </si>
  <si>
    <t>Niemöller, Josef</t>
  </si>
  <si>
    <t>Quappen, Wilhelm</t>
  </si>
  <si>
    <t>Jansen, Hermann</t>
  </si>
  <si>
    <t>Niemöller, Heinrich</t>
  </si>
  <si>
    <t>Wilmes, Theo</t>
  </si>
  <si>
    <t>B.Tholen</t>
  </si>
  <si>
    <t>0172/5413771</t>
  </si>
  <si>
    <t>Tholen</t>
  </si>
  <si>
    <t>Többen Klaus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</si>
</sst>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"/>
    <numFmt numFmtId="165" formatCode="#,##0.0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5">
    <xf numFmtId="0" fontId="0" fillId="0" borderId="0" xfId="0"/>
    <xf numFmtId="1" fontId="0" fillId="0" borderId="0" xfId="0" applyNumberFormat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165" fontId="2" fillId="0" borderId="4" xfId="0" applyNumberFormat="1" applyFont="1" applyFill="1" applyBorder="1"/>
    <xf numFmtId="165" fontId="3" fillId="0" borderId="4" xfId="0" applyNumberFormat="1" applyFont="1" applyFill="1" applyBorder="1"/>
    <xf numFmtId="165" fontId="2" fillId="0" borderId="3" xfId="0" applyNumberFormat="1" applyFont="1" applyFill="1" applyBorder="1"/>
    <xf numFmtId="0" fontId="4" fillId="2" borderId="0" xfId="0" applyFont="1" applyFill="1" applyBorder="1" applyAlignment="1">
      <alignment vertical="top"/>
    </xf>
    <xf numFmtId="164" fontId="6" fillId="0" borderId="4" xfId="0" applyNumberFormat="1" applyFont="1" applyFill="1" applyBorder="1"/>
    <xf numFmtId="165" fontId="6" fillId="0" borderId="4" xfId="0" applyNumberFormat="1" applyFont="1" applyFill="1" applyBorder="1"/>
    <xf numFmtId="165" fontId="5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9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center" wrapText="1"/>
    </xf>
    <xf numFmtId="165" fontId="9" fillId="2" borderId="3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left" vertical="center" wrapText="1"/>
    </xf>
    <xf numFmtId="165" fontId="9" fillId="3" borderId="3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top"/>
    </xf>
    <xf numFmtId="0" fontId="8" fillId="3" borderId="4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164" fontId="8" fillId="3" borderId="4" xfId="0" applyNumberFormat="1" applyFont="1" applyFill="1" applyBorder="1"/>
    <xf numFmtId="0" fontId="8" fillId="3" borderId="0" xfId="0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12" fillId="3" borderId="0" xfId="0" applyFont="1" applyFill="1" applyBorder="1"/>
    <xf numFmtId="0" fontId="8" fillId="3" borderId="0" xfId="0" applyFont="1" applyFill="1" applyBorder="1" applyAlignment="1">
      <alignment horizontal="left"/>
    </xf>
    <xf numFmtId="164" fontId="8" fillId="3" borderId="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/>
    </xf>
    <xf numFmtId="0" fontId="13" fillId="3" borderId="0" xfId="0" applyFont="1" applyFill="1" applyBorder="1"/>
    <xf numFmtId="0" fontId="9" fillId="3" borderId="0" xfId="0" applyFont="1" applyFill="1" applyBorder="1" applyAlignment="1">
      <alignment vertical="center" wrapText="1"/>
    </xf>
    <xf numFmtId="164" fontId="8" fillId="3" borderId="0" xfId="0" applyNumberFormat="1" applyFont="1" applyFill="1" applyBorder="1"/>
    <xf numFmtId="0" fontId="8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14" fillId="3" borderId="0" xfId="0" applyFont="1" applyFill="1" applyBorder="1"/>
    <xf numFmtId="165" fontId="8" fillId="3" borderId="5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5" fontId="9" fillId="2" borderId="4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 vertical="center"/>
    </xf>
    <xf numFmtId="43" fontId="9" fillId="2" borderId="4" xfId="1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left" vertical="center"/>
    </xf>
    <xf numFmtId="0" fontId="8" fillId="3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8" fillId="2" borderId="4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textRotation="90"/>
    </xf>
    <xf numFmtId="0" fontId="9" fillId="2" borderId="7" xfId="0" applyFont="1" applyFill="1" applyBorder="1" applyAlignment="1">
      <alignment horizontal="center" textRotation="90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 vertical="top"/>
    </xf>
    <xf numFmtId="49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Dezimal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R79"/>
  <sheetViews>
    <sheetView tabSelected="1" topLeftCell="A2" zoomScale="75" zoomScaleNormal="75" zoomScaleSheetLayoutView="115" zoomScalePageLayoutView="10" workbookViewId="0">
      <selection activeCell="B13" sqref="B13"/>
    </sheetView>
  </sheetViews>
  <sheetFormatPr baseColWidth="10" defaultColWidth="11.42578125" defaultRowHeight="15.75"/>
  <cols>
    <col min="1" max="1" width="7.28515625" style="24" customWidth="1"/>
    <col min="2" max="2" width="29.42578125" style="20" customWidth="1"/>
    <col min="3" max="3" width="20.7109375" style="20" customWidth="1"/>
    <col min="4" max="9" width="9.7109375" style="22" customWidth="1"/>
    <col min="10" max="10" width="9.7109375" style="23" customWidth="1"/>
    <col min="11" max="11" width="12.7109375" style="22" customWidth="1"/>
    <col min="12" max="18" width="9.7109375" style="22" customWidth="1"/>
    <col min="19" max="19" width="11" style="22" customWidth="1"/>
    <col min="20" max="20" width="9.7109375" style="23" customWidth="1"/>
    <col min="21" max="21" width="12.7109375" style="22" customWidth="1"/>
    <col min="22" max="22" width="9.140625" style="93" customWidth="1"/>
    <col min="23" max="16384" width="11.42578125" style="20"/>
  </cols>
  <sheetData>
    <row r="1" spans="1:22" ht="31.5" customHeight="1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73" t="s">
        <v>27</v>
      </c>
      <c r="L1" s="173"/>
      <c r="M1" s="172" t="s">
        <v>18</v>
      </c>
      <c r="N1" s="172"/>
      <c r="O1" s="172"/>
      <c r="P1" s="171" t="s">
        <v>26</v>
      </c>
      <c r="Q1" s="171"/>
      <c r="R1" s="21"/>
      <c r="S1" s="21"/>
      <c r="T1" s="21"/>
      <c r="U1" s="21"/>
    </row>
    <row r="2" spans="1:22" ht="15.75" customHeight="1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>
      <c r="A3" s="27"/>
      <c r="C3" s="29" t="s">
        <v>36</v>
      </c>
      <c r="D3" s="125" t="s">
        <v>53</v>
      </c>
      <c r="E3" s="125" t="s">
        <v>68</v>
      </c>
      <c r="F3" s="125" t="s">
        <v>69</v>
      </c>
      <c r="G3" s="125" t="s">
        <v>70</v>
      </c>
      <c r="H3" s="125" t="s">
        <v>71</v>
      </c>
      <c r="I3" s="125" t="s">
        <v>54</v>
      </c>
      <c r="J3" s="174" t="s">
        <v>1</v>
      </c>
      <c r="K3" s="174"/>
      <c r="L3" s="125"/>
      <c r="M3" s="125"/>
      <c r="N3" s="125"/>
      <c r="O3" s="125"/>
      <c r="P3" s="125"/>
      <c r="Q3" s="125"/>
      <c r="R3" s="175" t="s">
        <v>3</v>
      </c>
      <c r="S3" s="175"/>
      <c r="T3" s="175" t="s">
        <v>5</v>
      </c>
      <c r="U3" s="175"/>
    </row>
    <row r="4" spans="1:22" s="28" customFormat="1" ht="34.5" customHeight="1">
      <c r="A4" s="30" t="s">
        <v>2</v>
      </c>
      <c r="B4" s="176" t="s">
        <v>56</v>
      </c>
      <c r="C4" s="177"/>
      <c r="D4" s="31" t="s">
        <v>85</v>
      </c>
      <c r="E4" s="31" t="s">
        <v>83</v>
      </c>
      <c r="F4" s="31" t="s">
        <v>9</v>
      </c>
      <c r="G4" s="31" t="s">
        <v>82</v>
      </c>
      <c r="H4" s="31" t="s">
        <v>81</v>
      </c>
      <c r="I4" s="31" t="s">
        <v>84</v>
      </c>
      <c r="J4" s="30" t="s">
        <v>0</v>
      </c>
      <c r="K4" s="32" t="s">
        <v>4</v>
      </c>
      <c r="L4" s="127" t="str">
        <f t="shared" ref="L4:Q4" si="0">D4</f>
        <v>Esterwegen</v>
      </c>
      <c r="M4" s="127" t="str">
        <f t="shared" si="0"/>
        <v>Rastdorf</v>
      </c>
      <c r="N4" s="127" t="str">
        <f t="shared" si="0"/>
        <v>Lorup</v>
      </c>
      <c r="O4" s="127" t="str">
        <f t="shared" si="0"/>
        <v>Neuvrees</v>
      </c>
      <c r="P4" s="127" t="str">
        <f t="shared" si="0"/>
        <v>Börgerwald I</v>
      </c>
      <c r="Q4" s="127" t="str">
        <f t="shared" si="0"/>
        <v>Ostenwalde I</v>
      </c>
      <c r="R4" s="33" t="s">
        <v>0</v>
      </c>
      <c r="S4" s="30" t="s">
        <v>4</v>
      </c>
      <c r="T4" s="32" t="s">
        <v>0</v>
      </c>
      <c r="U4" s="113" t="s">
        <v>6</v>
      </c>
      <c r="V4" s="169" t="s">
        <v>48</v>
      </c>
    </row>
    <row r="5" spans="1:22" ht="15.75" customHeight="1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9"/>
    </row>
    <row r="6" spans="1:22" ht="20.25" customHeight="1">
      <c r="A6" s="36">
        <v>1</v>
      </c>
      <c r="B6" s="178" t="str">
        <f>'Übersicht Gruppen'!B2</f>
        <v>Rastdorf</v>
      </c>
      <c r="C6" s="179"/>
      <c r="D6" s="37">
        <f>'Übersicht Gruppen'!C2</f>
        <v>932.90000000000009</v>
      </c>
      <c r="E6" s="37">
        <f>'Übersicht Gruppen'!D2</f>
        <v>930.59999999999991</v>
      </c>
      <c r="F6" s="37">
        <f>'Übersicht Gruppen'!E2</f>
        <v>0</v>
      </c>
      <c r="G6" s="37">
        <f>'Übersicht Gruppen'!F2</f>
        <v>0</v>
      </c>
      <c r="H6" s="37">
        <f>'Übersicht Gruppen'!G2</f>
        <v>0</v>
      </c>
      <c r="I6" s="37">
        <f>'Übersicht Gruppen'!H2</f>
        <v>0</v>
      </c>
      <c r="J6" s="38">
        <f>'Übersicht Gruppen'!I2</f>
        <v>931.75</v>
      </c>
      <c r="K6" s="39">
        <f t="shared" ref="K6:K11" si="1">SUM(D6:I6)</f>
        <v>1863.5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931.75</v>
      </c>
      <c r="U6" s="39">
        <f>SUM(S6+K6)</f>
        <v>1863.5</v>
      </c>
      <c r="V6" s="170"/>
    </row>
    <row r="7" spans="1:22" ht="20.25" customHeight="1">
      <c r="A7" s="40">
        <v>2</v>
      </c>
      <c r="B7" s="180" t="str">
        <f>'Übersicht Gruppen'!B3</f>
        <v>Esterwegen I</v>
      </c>
      <c r="C7" s="181"/>
      <c r="D7" s="41">
        <f>'Übersicht Gruppen'!C3</f>
        <v>926.2</v>
      </c>
      <c r="E7" s="41">
        <f>'Übersicht Gruppen'!D3</f>
        <v>932.6</v>
      </c>
      <c r="F7" s="41">
        <f>'Übersicht Gruppen'!E3</f>
        <v>0</v>
      </c>
      <c r="G7" s="41">
        <f>'Übersicht Gruppen'!F3</f>
        <v>0</v>
      </c>
      <c r="H7" s="41">
        <f>'Übersicht Gruppen'!G3</f>
        <v>0</v>
      </c>
      <c r="I7" s="41">
        <f>'Übersicht Gruppen'!H3</f>
        <v>0</v>
      </c>
      <c r="J7" s="42">
        <f>'Übersicht Gruppen'!I3</f>
        <v>929.40000000000009</v>
      </c>
      <c r="K7" s="43">
        <f t="shared" si="1"/>
        <v>1858.8000000000002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929.40000000000009</v>
      </c>
      <c r="U7" s="43">
        <f t="shared" ref="U7:U11" si="3">SUM(S7+K7)</f>
        <v>1858.8000000000002</v>
      </c>
      <c r="V7" s="88">
        <f>(U6-U7)*-1</f>
        <v>-4.6999999999998181</v>
      </c>
    </row>
    <row r="8" spans="1:22" ht="20.25" customHeight="1">
      <c r="A8" s="44">
        <v>3</v>
      </c>
      <c r="B8" s="178" t="str">
        <f>'Übersicht Gruppen'!B4</f>
        <v>Neuvrees</v>
      </c>
      <c r="C8" s="179"/>
      <c r="D8" s="37">
        <f>'Übersicht Gruppen'!C4</f>
        <v>922.2</v>
      </c>
      <c r="E8" s="37">
        <f>'Übersicht Gruppen'!D4</f>
        <v>934</v>
      </c>
      <c r="F8" s="37">
        <f>'Übersicht Gruppen'!E4</f>
        <v>0</v>
      </c>
      <c r="G8" s="37">
        <f>'Übersicht Gruppen'!F4</f>
        <v>0</v>
      </c>
      <c r="H8" s="37">
        <f>'Übersicht Gruppen'!G4</f>
        <v>0</v>
      </c>
      <c r="I8" s="37">
        <f>'Übersicht Gruppen'!H4</f>
        <v>0</v>
      </c>
      <c r="J8" s="38">
        <f>'Übersicht Gruppen'!I4</f>
        <v>928.1</v>
      </c>
      <c r="K8" s="39">
        <f t="shared" si="1"/>
        <v>1856.2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928.1</v>
      </c>
      <c r="U8" s="39">
        <f t="shared" si="3"/>
        <v>1856.2</v>
      </c>
      <c r="V8" s="95">
        <f t="shared" ref="V8:V11" si="4">(U7-U8)*-1</f>
        <v>-2.6000000000001364</v>
      </c>
    </row>
    <row r="9" spans="1:22" ht="20.25" customHeight="1">
      <c r="A9" s="30">
        <v>4</v>
      </c>
      <c r="B9" s="180" t="str">
        <f>'Übersicht Gruppen'!B5</f>
        <v>Lorup</v>
      </c>
      <c r="C9" s="181"/>
      <c r="D9" s="41">
        <f>'Übersicht Gruppen'!C5</f>
        <v>923.09999999999991</v>
      </c>
      <c r="E9" s="41">
        <f>'Übersicht Gruppen'!D5</f>
        <v>928.9</v>
      </c>
      <c r="F9" s="41">
        <f>'Übersicht Gruppen'!E5</f>
        <v>0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>
        <f>'Übersicht Gruppen'!I5</f>
        <v>926</v>
      </c>
      <c r="K9" s="43">
        <f t="shared" si="1"/>
        <v>1852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926</v>
      </c>
      <c r="U9" s="43">
        <f t="shared" si="3"/>
        <v>1852</v>
      </c>
      <c r="V9" s="88">
        <f t="shared" si="4"/>
        <v>-4.2000000000000455</v>
      </c>
    </row>
    <row r="10" spans="1:22" ht="20.25" customHeight="1">
      <c r="A10" s="45">
        <v>5</v>
      </c>
      <c r="B10" s="178" t="str">
        <f>'Übersicht Gruppen'!B6</f>
        <v>Ostenwalde I</v>
      </c>
      <c r="C10" s="179"/>
      <c r="D10" s="37">
        <f>'Übersicht Gruppen'!C6</f>
        <v>923.2</v>
      </c>
      <c r="E10" s="37">
        <f>'Übersicht Gruppen'!D6</f>
        <v>925.40000000000009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>
        <f>'Übersicht Gruppen'!I6</f>
        <v>924.30000000000007</v>
      </c>
      <c r="K10" s="39">
        <f t="shared" si="1"/>
        <v>1848.6000000000001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924.30000000000007</v>
      </c>
      <c r="U10" s="39">
        <f t="shared" si="3"/>
        <v>1848.6000000000001</v>
      </c>
      <c r="V10" s="95">
        <f t="shared" si="4"/>
        <v>-3.3999999999998636</v>
      </c>
    </row>
    <row r="11" spans="1:22" ht="20.25" customHeight="1">
      <c r="A11" s="46">
        <v>6</v>
      </c>
      <c r="B11" s="180" t="str">
        <f>'Übersicht Gruppen'!B7</f>
        <v>Börgewald I</v>
      </c>
      <c r="C11" s="181"/>
      <c r="D11" s="41">
        <f>'Übersicht Gruppen'!C7</f>
        <v>921.5</v>
      </c>
      <c r="E11" s="41">
        <f>'Übersicht Gruppen'!D7</f>
        <v>923.4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f>'Übersicht Gruppen'!I7</f>
        <v>922.45</v>
      </c>
      <c r="K11" s="43">
        <f t="shared" si="1"/>
        <v>1844.9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922.45</v>
      </c>
      <c r="U11" s="43">
        <f t="shared" si="3"/>
        <v>1844.9</v>
      </c>
      <c r="V11" s="88">
        <f t="shared" si="4"/>
        <v>-3.7000000000000455</v>
      </c>
    </row>
    <row r="12" spans="1:22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>
      <c r="A13" s="22"/>
      <c r="B13" s="22"/>
      <c r="C13" s="52" t="s">
        <v>35</v>
      </c>
      <c r="D13" s="37">
        <f>AVERAGE(D6:D11)</f>
        <v>924.85</v>
      </c>
      <c r="E13" s="37">
        <f t="shared" ref="E13:U13" si="5">AVERAGE(E6:E11)</f>
        <v>929.15</v>
      </c>
      <c r="F13" s="37">
        <f t="shared" si="5"/>
        <v>0</v>
      </c>
      <c r="G13" s="37">
        <f t="shared" si="5"/>
        <v>0</v>
      </c>
      <c r="H13" s="37">
        <f t="shared" si="5"/>
        <v>0</v>
      </c>
      <c r="I13" s="37">
        <f t="shared" si="5"/>
        <v>0</v>
      </c>
      <c r="J13" s="38">
        <f t="shared" si="5"/>
        <v>927</v>
      </c>
      <c r="K13" s="39">
        <f>SUM(K6:K11)/6</f>
        <v>1854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927</v>
      </c>
      <c r="U13" s="39">
        <f t="shared" si="5"/>
        <v>1854</v>
      </c>
      <c r="V13" s="55"/>
    </row>
    <row r="14" spans="1:22" s="53" customFormat="1" ht="9.75" customHeight="1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>
      <c r="A15" s="22"/>
      <c r="B15" s="22"/>
      <c r="C15" s="22"/>
      <c r="D15" s="47"/>
      <c r="E15" s="47"/>
      <c r="F15" s="47"/>
      <c r="G15" s="47"/>
      <c r="H15" s="47"/>
      <c r="I15" s="47"/>
      <c r="J15" s="175" t="s">
        <v>1</v>
      </c>
      <c r="K15" s="175"/>
      <c r="L15" s="47"/>
      <c r="M15" s="47"/>
      <c r="N15" s="47"/>
      <c r="O15" s="47"/>
      <c r="P15" s="47"/>
      <c r="Q15" s="47"/>
      <c r="R15" s="175" t="s">
        <v>3</v>
      </c>
      <c r="S15" s="175"/>
      <c r="T15" s="175" t="s">
        <v>5</v>
      </c>
      <c r="U15" s="175"/>
      <c r="V15" s="169" t="s">
        <v>48</v>
      </c>
    </row>
    <row r="16" spans="1:22" ht="15.75" customHeight="1">
      <c r="A16" s="30" t="s">
        <v>2</v>
      </c>
      <c r="B16" s="54" t="s">
        <v>13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69"/>
    </row>
    <row r="17" spans="1:22" s="53" customFormat="1" ht="18" customHeight="1">
      <c r="A17" s="52">
        <v>1</v>
      </c>
      <c r="B17" s="56" t="str">
        <f>'Übersicht Schützen'!A2</f>
        <v>Berens, Bernhard</v>
      </c>
      <c r="C17" s="96" t="str">
        <f>'Übersicht Schützen'!B2</f>
        <v>Lorup</v>
      </c>
      <c r="D17" s="57">
        <f>'Übersicht Schützen'!C2</f>
        <v>311.39999999999998</v>
      </c>
      <c r="E17" s="39">
        <f>'Übersicht Schützen'!D2</f>
        <v>314.8</v>
      </c>
      <c r="F17" s="39">
        <f>'Übersicht Schützen'!E2</f>
        <v>0</v>
      </c>
      <c r="G17" s="39">
        <f>'Übersicht Schützen'!F2</f>
        <v>0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313.10000000000002</v>
      </c>
      <c r="K17" s="39">
        <f>SUM(D17:I17)</f>
        <v>626.20000000000005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313.10000000000002</v>
      </c>
      <c r="U17" s="39">
        <f>SUM(K17+S17)</f>
        <v>626.20000000000005</v>
      </c>
      <c r="V17" s="170"/>
    </row>
    <row r="18" spans="1:22" s="53" customFormat="1" ht="18" customHeight="1">
      <c r="A18" s="30">
        <v>2</v>
      </c>
      <c r="B18" s="59" t="str">
        <f>'Übersicht Schützen'!A3</f>
        <v>Hünerlage, Karl-Heinz</v>
      </c>
      <c r="C18" s="97" t="str">
        <f>'Übersicht Schützen'!B3</f>
        <v>Rastdorf</v>
      </c>
      <c r="D18" s="60">
        <f>'Übersicht Schützen'!C3</f>
        <v>313.60000000000002</v>
      </c>
      <c r="E18" s="43">
        <f>'Übersicht Schützen'!D3</f>
        <v>311.39999999999998</v>
      </c>
      <c r="F18" s="43">
        <f>'Übersicht Schützen'!E3</f>
        <v>0</v>
      </c>
      <c r="G18" s="43">
        <f>'Übersicht Schützen'!F3</f>
        <v>0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312.5</v>
      </c>
      <c r="K18" s="43">
        <f>SUM(D18:I18)</f>
        <v>625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312.5</v>
      </c>
      <c r="U18" s="43">
        <f t="shared" ref="U18:U52" si="7">SUM(K18+S18)</f>
        <v>625</v>
      </c>
      <c r="V18" s="43">
        <f>(U17-U18)*-1</f>
        <v>-1.2000000000000455</v>
      </c>
    </row>
    <row r="19" spans="1:22" s="53" customFormat="1" ht="18" customHeight="1">
      <c r="A19" s="52">
        <v>3</v>
      </c>
      <c r="B19" s="56" t="str">
        <f>'Übersicht Schützen'!A4</f>
        <v>Niemöller, Josef</v>
      </c>
      <c r="C19" s="96" t="str">
        <f>'Übersicht Schützen'!B4</f>
        <v>Ostenwalde I</v>
      </c>
      <c r="D19" s="57">
        <f>'Übersicht Schützen'!C4</f>
        <v>310.8</v>
      </c>
      <c r="E19" s="39">
        <f>'Übersicht Schützen'!D4</f>
        <v>314.10000000000002</v>
      </c>
      <c r="F19" s="39">
        <f>'Übersicht Schützen'!E4</f>
        <v>0</v>
      </c>
      <c r="G19" s="39">
        <f>'Übersicht Schützen'!F4</f>
        <v>0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312.45000000000005</v>
      </c>
      <c r="K19" s="39">
        <f t="shared" ref="K19:K52" si="8">SUM(D19:I19)</f>
        <v>624.90000000000009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312.45000000000005</v>
      </c>
      <c r="U19" s="39">
        <f t="shared" si="7"/>
        <v>624.90000000000009</v>
      </c>
      <c r="V19" s="39">
        <f t="shared" ref="V19:V46" si="9">(U18-U19)*-1</f>
        <v>-9.9999999999909051E-2</v>
      </c>
    </row>
    <row r="20" spans="1:22" s="53" customFormat="1" ht="18" customHeight="1">
      <c r="A20" s="54">
        <v>4</v>
      </c>
      <c r="B20" s="59" t="str">
        <f>'Übersicht Schützen'!A5</f>
        <v>Hanekamp, Gerd</v>
      </c>
      <c r="C20" s="97" t="str">
        <f>'Übersicht Schützen'!B5</f>
        <v>Neuvrees</v>
      </c>
      <c r="D20" s="60">
        <f>'Übersicht Schützen'!C5</f>
        <v>308.10000000000002</v>
      </c>
      <c r="E20" s="43">
        <f>'Übersicht Schützen'!D5</f>
        <v>313.3</v>
      </c>
      <c r="F20" s="43">
        <f>'Übersicht Schützen'!E5</f>
        <v>0</v>
      </c>
      <c r="G20" s="43">
        <f>'Übersicht Schützen'!F5</f>
        <v>0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310.70000000000005</v>
      </c>
      <c r="K20" s="43">
        <f t="shared" si="8"/>
        <v>621.40000000000009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310.70000000000005</v>
      </c>
      <c r="U20" s="43">
        <f t="shared" si="7"/>
        <v>621.40000000000009</v>
      </c>
      <c r="V20" s="43">
        <f t="shared" si="9"/>
        <v>-3.5</v>
      </c>
    </row>
    <row r="21" spans="1:22" s="53" customFormat="1" ht="18" customHeight="1">
      <c r="A21" s="44">
        <v>5</v>
      </c>
      <c r="B21" s="56" t="str">
        <f>'Übersicht Schützen'!A6</f>
        <v>Stahl, Hans-Georg</v>
      </c>
      <c r="C21" s="96" t="str">
        <f>'Übersicht Schützen'!B6</f>
        <v>Esterwegen I</v>
      </c>
      <c r="D21" s="57">
        <f>'Übersicht Schützen'!C6</f>
        <v>310.5</v>
      </c>
      <c r="E21" s="39">
        <f>'Übersicht Schützen'!D6</f>
        <v>310.8</v>
      </c>
      <c r="F21" s="39">
        <f>'Übersicht Schützen'!E6</f>
        <v>0</v>
      </c>
      <c r="G21" s="39">
        <f>'Übersicht Schützen'!F6</f>
        <v>0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310.64999999999998</v>
      </c>
      <c r="K21" s="39">
        <f t="shared" si="8"/>
        <v>621.29999999999995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310.64999999999998</v>
      </c>
      <c r="U21" s="39">
        <f t="shared" si="7"/>
        <v>621.29999999999995</v>
      </c>
      <c r="V21" s="39">
        <f t="shared" si="9"/>
        <v>-0.10000000000013642</v>
      </c>
    </row>
    <row r="22" spans="1:22" s="53" customFormat="1" ht="18" customHeight="1">
      <c r="A22" s="30">
        <v>6</v>
      </c>
      <c r="B22" s="59" t="str">
        <f>'Übersicht Schützen'!A7</f>
        <v>Göbel, Uwe</v>
      </c>
      <c r="C22" s="97" t="str">
        <f>'Übersicht Schützen'!B7</f>
        <v>Esterwegen I</v>
      </c>
      <c r="D22" s="60">
        <f>'Übersicht Schützen'!C7</f>
        <v>309.7</v>
      </c>
      <c r="E22" s="43">
        <f>'Übersicht Schützen'!D7</f>
        <v>311.2</v>
      </c>
      <c r="F22" s="43">
        <f>'Übersicht Schützen'!E7</f>
        <v>0</v>
      </c>
      <c r="G22" s="43">
        <f>'Übersicht Schützen'!F7</f>
        <v>0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310.45</v>
      </c>
      <c r="K22" s="43">
        <f t="shared" si="8"/>
        <v>620.9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310.45</v>
      </c>
      <c r="U22" s="43">
        <f t="shared" si="7"/>
        <v>620.9</v>
      </c>
      <c r="V22" s="43">
        <f t="shared" si="9"/>
        <v>-0.39999999999997726</v>
      </c>
    </row>
    <row r="23" spans="1:22" s="53" customFormat="1" ht="18" customHeight="1">
      <c r="A23" s="52">
        <v>7</v>
      </c>
      <c r="B23" s="56" t="str">
        <f>'Übersicht Schützen'!A8</f>
        <v>Block, Willi</v>
      </c>
      <c r="C23" s="96" t="str">
        <f>'Übersicht Schützen'!B8</f>
        <v>Rastdorf</v>
      </c>
      <c r="D23" s="57">
        <f>'Übersicht Schützen'!C8</f>
        <v>309</v>
      </c>
      <c r="E23" s="39">
        <f>'Übersicht Schützen'!D8</f>
        <v>310.89999999999998</v>
      </c>
      <c r="F23" s="39">
        <f>'Übersicht Schützen'!E8</f>
        <v>0</v>
      </c>
      <c r="G23" s="39">
        <f>'Übersicht Schützen'!F8</f>
        <v>0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309.95</v>
      </c>
      <c r="K23" s="39">
        <f t="shared" si="8"/>
        <v>619.9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309.95</v>
      </c>
      <c r="U23" s="39">
        <f t="shared" si="7"/>
        <v>619.9</v>
      </c>
      <c r="V23" s="39">
        <f t="shared" si="9"/>
        <v>-1</v>
      </c>
    </row>
    <row r="24" spans="1:22" s="53" customFormat="1" ht="18" customHeight="1">
      <c r="A24" s="30">
        <v>8</v>
      </c>
      <c r="B24" s="59" t="str">
        <f>'Übersicht Schützen'!A9</f>
        <v>Krull, Heiner</v>
      </c>
      <c r="C24" s="97" t="str">
        <f>'Übersicht Schützen'!B9</f>
        <v>Lorup</v>
      </c>
      <c r="D24" s="60">
        <f>'Übersicht Schützen'!C9</f>
        <v>306.5</v>
      </c>
      <c r="E24" s="43">
        <f>'Übersicht Schützen'!D9</f>
        <v>312.2</v>
      </c>
      <c r="F24" s="43">
        <f>'Übersicht Schützen'!E9</f>
        <v>0</v>
      </c>
      <c r="G24" s="43">
        <f>'Übersicht Schützen'!F9</f>
        <v>0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309.35000000000002</v>
      </c>
      <c r="K24" s="43">
        <f t="shared" si="8"/>
        <v>618.70000000000005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309.35000000000002</v>
      </c>
      <c r="U24" s="43">
        <f t="shared" si="7"/>
        <v>618.70000000000005</v>
      </c>
      <c r="V24" s="43">
        <f t="shared" si="9"/>
        <v>-1.1999999999999318</v>
      </c>
    </row>
    <row r="25" spans="1:22" s="53" customFormat="1" ht="18" customHeight="1">
      <c r="A25" s="44">
        <v>9</v>
      </c>
      <c r="B25" s="56" t="str">
        <f>'Übersicht Schützen'!A10</f>
        <v>Tholen, Bernd</v>
      </c>
      <c r="C25" s="96" t="str">
        <f>'Übersicht Schützen'!B10</f>
        <v>Rastdorf</v>
      </c>
      <c r="D25" s="57">
        <f>'Übersicht Schützen'!C10</f>
        <v>310.3</v>
      </c>
      <c r="E25" s="39">
        <f>'Übersicht Schützen'!D10</f>
        <v>308.3</v>
      </c>
      <c r="F25" s="39">
        <f>'Übersicht Schützen'!E10</f>
        <v>0</v>
      </c>
      <c r="G25" s="39">
        <f>'Übersicht Schützen'!F10</f>
        <v>0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309.3</v>
      </c>
      <c r="K25" s="39">
        <f t="shared" si="8"/>
        <v>618.6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309.3</v>
      </c>
      <c r="U25" s="39">
        <f t="shared" si="7"/>
        <v>618.6</v>
      </c>
      <c r="V25" s="39">
        <f t="shared" si="9"/>
        <v>-0.10000000000002274</v>
      </c>
    </row>
    <row r="26" spans="1:22" s="53" customFormat="1" ht="18" customHeight="1">
      <c r="A26" s="54">
        <v>10</v>
      </c>
      <c r="B26" s="59" t="str">
        <f>'Übersicht Schützen'!A11</f>
        <v>Holtmann, Josef</v>
      </c>
      <c r="C26" s="97" t="str">
        <f>'Übersicht Schützen'!B11</f>
        <v>Neuvrees</v>
      </c>
      <c r="D26" s="60">
        <f>'Übersicht Schützen'!C11</f>
        <v>309.3</v>
      </c>
      <c r="E26" s="43">
        <f>'Übersicht Schützen'!D11</f>
        <v>307.89999999999998</v>
      </c>
      <c r="F26" s="43">
        <f>'Übersicht Schützen'!E11</f>
        <v>0</v>
      </c>
      <c r="G26" s="43">
        <f>'Übersicht Schützen'!F11</f>
        <v>0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308.60000000000002</v>
      </c>
      <c r="K26" s="43">
        <f t="shared" si="8"/>
        <v>617.20000000000005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308.60000000000002</v>
      </c>
      <c r="U26" s="43">
        <f t="shared" si="7"/>
        <v>617.20000000000005</v>
      </c>
      <c r="V26" s="43">
        <f t="shared" si="9"/>
        <v>-1.3999999999999773</v>
      </c>
    </row>
    <row r="27" spans="1:22" s="53" customFormat="1" ht="18" customHeight="1">
      <c r="A27" s="52">
        <v>11</v>
      </c>
      <c r="B27" s="56" t="str">
        <f>'Übersicht Schützen'!A12</f>
        <v>Müller, Gerd</v>
      </c>
      <c r="C27" s="96" t="str">
        <f>'Übersicht Schützen'!B12</f>
        <v>Börgewald I</v>
      </c>
      <c r="D27" s="57">
        <f>'Übersicht Schützen'!C12</f>
        <v>307.5</v>
      </c>
      <c r="E27" s="39">
        <f>'Übersicht Schützen'!D12</f>
        <v>309.3</v>
      </c>
      <c r="F27" s="39">
        <f>'Übersicht Schützen'!E12</f>
        <v>0</v>
      </c>
      <c r="G27" s="39">
        <f>'Übersicht Schützen'!F12</f>
        <v>0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308.39999999999998</v>
      </c>
      <c r="K27" s="39">
        <f t="shared" si="8"/>
        <v>616.79999999999995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308.39999999999998</v>
      </c>
      <c r="U27" s="39">
        <f t="shared" si="7"/>
        <v>616.79999999999995</v>
      </c>
      <c r="V27" s="39">
        <f t="shared" si="9"/>
        <v>-0.40000000000009095</v>
      </c>
    </row>
    <row r="28" spans="1:22" s="53" customFormat="1" ht="18" customHeight="1">
      <c r="A28" s="30">
        <v>12</v>
      </c>
      <c r="B28" s="59" t="str">
        <f>'Übersicht Schützen'!A13</f>
        <v>Jansen, Lukas</v>
      </c>
      <c r="C28" s="97" t="str">
        <f>'Übersicht Schützen'!B13</f>
        <v>Esterwegen I</v>
      </c>
      <c r="D28" s="60">
        <f>'Übersicht Schützen'!C13</f>
        <v>305.39999999999998</v>
      </c>
      <c r="E28" s="43">
        <f>'Übersicht Schützen'!D13</f>
        <v>310.60000000000002</v>
      </c>
      <c r="F28" s="43">
        <f>'Übersicht Schützen'!E13</f>
        <v>0</v>
      </c>
      <c r="G28" s="43">
        <f>'Übersicht Schützen'!F13</f>
        <v>0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308</v>
      </c>
      <c r="K28" s="43">
        <f t="shared" si="8"/>
        <v>616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308</v>
      </c>
      <c r="U28" s="43">
        <f t="shared" si="7"/>
        <v>616</v>
      </c>
      <c r="V28" s="43">
        <f t="shared" si="9"/>
        <v>-0.79999999999995453</v>
      </c>
    </row>
    <row r="29" spans="1:22" s="53" customFormat="1" ht="18" customHeight="1">
      <c r="A29" s="52">
        <v>13</v>
      </c>
      <c r="B29" s="56" t="str">
        <f>'Übersicht Schützen'!A14</f>
        <v>Lüken, Josef</v>
      </c>
      <c r="C29" s="96" t="str">
        <f>'Übersicht Schützen'!B14</f>
        <v>Rastdorf</v>
      </c>
      <c r="D29" s="57">
        <f>'Übersicht Schützen'!C14</f>
        <v>308.60000000000002</v>
      </c>
      <c r="E29" s="39">
        <f>'Übersicht Schützen'!D14</f>
        <v>306.2</v>
      </c>
      <c r="F29" s="39">
        <f>'Übersicht Schützen'!E14</f>
        <v>0</v>
      </c>
      <c r="G29" s="39">
        <f>'Übersicht Schützen'!F14</f>
        <v>0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307.39999999999998</v>
      </c>
      <c r="K29" s="39">
        <f t="shared" si="8"/>
        <v>614.79999999999995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307.39999999999998</v>
      </c>
      <c r="U29" s="39">
        <f t="shared" si="7"/>
        <v>614.79999999999995</v>
      </c>
      <c r="V29" s="39">
        <f t="shared" si="9"/>
        <v>-1.2000000000000455</v>
      </c>
    </row>
    <row r="30" spans="1:22" s="53" customFormat="1" ht="18" customHeight="1">
      <c r="A30" s="54">
        <v>14</v>
      </c>
      <c r="B30" s="59" t="str">
        <f>'Übersicht Schützen'!A15</f>
        <v>Szczepanski, Josef</v>
      </c>
      <c r="C30" s="97" t="str">
        <f>'Übersicht Schützen'!B15</f>
        <v>Neuvrees</v>
      </c>
      <c r="D30" s="60">
        <f>'Übersicht Schützen'!C15</f>
        <v>304.8</v>
      </c>
      <c r="E30" s="43">
        <f>'Übersicht Schützen'!D15</f>
        <v>309.89999999999998</v>
      </c>
      <c r="F30" s="43">
        <f>'Übersicht Schützen'!E15</f>
        <v>0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307.35000000000002</v>
      </c>
      <c r="K30" s="43">
        <f t="shared" si="8"/>
        <v>614.70000000000005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307.35000000000002</v>
      </c>
      <c r="U30" s="43">
        <f t="shared" si="7"/>
        <v>614.70000000000005</v>
      </c>
      <c r="V30" s="43">
        <f t="shared" si="9"/>
        <v>-9.9999999999909051E-2</v>
      </c>
    </row>
    <row r="31" spans="1:22" s="53" customFormat="1" ht="18" customHeight="1">
      <c r="A31" s="44">
        <v>15</v>
      </c>
      <c r="B31" s="56" t="str">
        <f>'Übersicht Schützen'!A16</f>
        <v>Sievers, Hermann</v>
      </c>
      <c r="C31" s="96" t="str">
        <f>'Übersicht Schützen'!B16</f>
        <v>Börgewald I</v>
      </c>
      <c r="D31" s="57">
        <f>'Übersicht Schützen'!C16</f>
        <v>308.5</v>
      </c>
      <c r="E31" s="39">
        <f>'Übersicht Schützen'!D16</f>
        <v>305.8</v>
      </c>
      <c r="F31" s="39">
        <f>'Übersicht Schützen'!E16</f>
        <v>0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307.14999999999998</v>
      </c>
      <c r="K31" s="39">
        <f t="shared" si="8"/>
        <v>614.29999999999995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307.14999999999998</v>
      </c>
      <c r="U31" s="39">
        <f t="shared" si="7"/>
        <v>614.29999999999995</v>
      </c>
      <c r="V31" s="39">
        <f t="shared" si="9"/>
        <v>-0.40000000000009095</v>
      </c>
    </row>
    <row r="32" spans="1:22" s="53" customFormat="1" ht="18" customHeight="1">
      <c r="A32" s="30">
        <v>16</v>
      </c>
      <c r="B32" s="59" t="str">
        <f>'Übersicht Schützen'!A17</f>
        <v>Lindemann, Klaus</v>
      </c>
      <c r="C32" s="97" t="str">
        <f>'Übersicht Schützen'!B17</f>
        <v>Esterwegen I</v>
      </c>
      <c r="D32" s="60">
        <f>'Übersicht Schützen'!C17</f>
        <v>306</v>
      </c>
      <c r="E32" s="43">
        <f>'Übersicht Schützen'!D17</f>
        <v>308.10000000000002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307.05</v>
      </c>
      <c r="K32" s="43">
        <f t="shared" si="8"/>
        <v>614.1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307.05</v>
      </c>
      <c r="U32" s="43">
        <f t="shared" si="7"/>
        <v>614.1</v>
      </c>
      <c r="V32" s="43">
        <f t="shared" si="9"/>
        <v>-0.19999999999993179</v>
      </c>
    </row>
    <row r="33" spans="1:44" s="53" customFormat="1" ht="18" customHeight="1">
      <c r="A33" s="52">
        <v>17</v>
      </c>
      <c r="B33" s="56" t="str">
        <f>'Übersicht Schützen'!A18</f>
        <v>Fuss, Waldemar</v>
      </c>
      <c r="C33" s="96" t="str">
        <f>'Übersicht Schützen'!B18</f>
        <v>Neuvrees</v>
      </c>
      <c r="D33" s="57">
        <f>'Übersicht Schützen'!C18</f>
        <v>302.7</v>
      </c>
      <c r="E33" s="39">
        <f>'Übersicht Schützen'!D18</f>
        <v>310.8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306.75</v>
      </c>
      <c r="K33" s="39">
        <f t="shared" si="8"/>
        <v>613.5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306.75</v>
      </c>
      <c r="U33" s="39">
        <f t="shared" si="7"/>
        <v>613.5</v>
      </c>
      <c r="V33" s="39">
        <f t="shared" si="9"/>
        <v>-0.60000000000002274</v>
      </c>
    </row>
    <row r="34" spans="1:44" s="53" customFormat="1" ht="18" customHeight="1">
      <c r="A34" s="30">
        <v>18</v>
      </c>
      <c r="B34" s="59" t="str">
        <f>'Übersicht Schützen'!A19</f>
        <v>Jansen, Rudi</v>
      </c>
      <c r="C34" s="97" t="str">
        <f>'Übersicht Schützen'!B19</f>
        <v>Börgewald I</v>
      </c>
      <c r="D34" s="60">
        <f>'Übersicht Schützen'!C19</f>
        <v>305.5</v>
      </c>
      <c r="E34" s="43">
        <f>'Übersicht Schützen'!D19</f>
        <v>307.5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306.5</v>
      </c>
      <c r="K34" s="43">
        <f t="shared" si="8"/>
        <v>613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306.5</v>
      </c>
      <c r="U34" s="43">
        <f t="shared" si="7"/>
        <v>613</v>
      </c>
      <c r="V34" s="43">
        <f t="shared" si="9"/>
        <v>-0.5</v>
      </c>
      <c r="AB34" s="62"/>
      <c r="AO34" s="63"/>
      <c r="AP34" s="63"/>
      <c r="AQ34" s="63"/>
      <c r="AR34" s="63"/>
    </row>
    <row r="35" spans="1:44" s="53" customFormat="1" ht="18" customHeight="1">
      <c r="A35" s="44">
        <v>19</v>
      </c>
      <c r="B35" s="56" t="str">
        <f>'Übersicht Schützen'!A20</f>
        <v>Krüssel, Alois</v>
      </c>
      <c r="C35" s="96" t="str">
        <f>'Übersicht Schützen'!B20</f>
        <v>Ostenwalde I</v>
      </c>
      <c r="D35" s="57">
        <f>'Übersicht Schützen'!C20</f>
        <v>305.5</v>
      </c>
      <c r="E35" s="39">
        <f>'Übersicht Schützen'!D20</f>
        <v>307.3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306.39999999999998</v>
      </c>
      <c r="K35" s="39">
        <f t="shared" si="8"/>
        <v>612.79999999999995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306.39999999999998</v>
      </c>
      <c r="U35" s="39">
        <f t="shared" si="7"/>
        <v>612.79999999999995</v>
      </c>
      <c r="V35" s="39">
        <f t="shared" si="9"/>
        <v>-0.20000000000004547</v>
      </c>
    </row>
    <row r="36" spans="1:44" s="53" customFormat="1" ht="18" customHeight="1">
      <c r="A36" s="54">
        <v>20</v>
      </c>
      <c r="B36" s="59" t="str">
        <f>'Übersicht Schützen'!A21</f>
        <v>Sievers, Karl-Heinz</v>
      </c>
      <c r="C36" s="97" t="str">
        <f>'Übersicht Schützen'!B21</f>
        <v>Börgewald I</v>
      </c>
      <c r="D36" s="60">
        <f>'Übersicht Schützen'!C21</f>
        <v>305</v>
      </c>
      <c r="E36" s="43">
        <f>'Übersicht Schützen'!D21</f>
        <v>306.60000000000002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305.8</v>
      </c>
      <c r="K36" s="43">
        <f t="shared" si="8"/>
        <v>611.6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305.8</v>
      </c>
      <c r="U36" s="43">
        <f t="shared" si="7"/>
        <v>611.6</v>
      </c>
      <c r="V36" s="43">
        <f t="shared" si="9"/>
        <v>-1.1999999999999318</v>
      </c>
    </row>
    <row r="37" spans="1:44" s="53" customFormat="1" ht="18" customHeight="1">
      <c r="A37" s="52">
        <v>21</v>
      </c>
      <c r="B37" s="56" t="str">
        <f>'Übersicht Schützen'!A22</f>
        <v>Quappen, Wilhelm</v>
      </c>
      <c r="C37" s="96" t="str">
        <f>'Übersicht Schützen'!B22</f>
        <v>Ostenwalde I</v>
      </c>
      <c r="D37" s="57">
        <f>'Übersicht Schützen'!C22</f>
        <v>306.89999999999998</v>
      </c>
      <c r="E37" s="39">
        <f>'Übersicht Schützen'!D22</f>
        <v>304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305.45</v>
      </c>
      <c r="K37" s="39">
        <f t="shared" si="8"/>
        <v>610.9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305.45</v>
      </c>
      <c r="U37" s="39">
        <f t="shared" si="7"/>
        <v>610.9</v>
      </c>
      <c r="V37" s="39">
        <f t="shared" si="9"/>
        <v>-0.70000000000004547</v>
      </c>
    </row>
    <row r="38" spans="1:44" s="53" customFormat="1" ht="18" customHeight="1">
      <c r="A38" s="30">
        <v>22</v>
      </c>
      <c r="B38" s="59" t="str">
        <f>'Übersicht Schützen'!A23</f>
        <v>Walter, Wladimir</v>
      </c>
      <c r="C38" s="97" t="str">
        <f>'Übersicht Schützen'!B23</f>
        <v>Lorup</v>
      </c>
      <c r="D38" s="60">
        <f>'Übersicht Schützen'!C23</f>
        <v>305.2</v>
      </c>
      <c r="E38" s="43">
        <f>'Übersicht Schützen'!D23</f>
        <v>301.89999999999998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303.54999999999995</v>
      </c>
      <c r="K38" s="43">
        <f t="shared" si="8"/>
        <v>607.09999999999991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303.54999999999995</v>
      </c>
      <c r="U38" s="43">
        <f t="shared" si="7"/>
        <v>607.09999999999991</v>
      </c>
      <c r="V38" s="43">
        <f t="shared" si="9"/>
        <v>-3.8000000000000682</v>
      </c>
    </row>
    <row r="39" spans="1:44" s="53" customFormat="1" ht="18" customHeight="1">
      <c r="A39" s="52">
        <v>23</v>
      </c>
      <c r="B39" s="56" t="str">
        <f>'Übersicht Schützen'!A24</f>
        <v>Jansen, Hermann</v>
      </c>
      <c r="C39" s="96" t="str">
        <f>'Übersicht Schützen'!B24</f>
        <v>Ostenwalde I</v>
      </c>
      <c r="D39" s="57">
        <f>'Übersicht Schützen'!C24</f>
        <v>303.8</v>
      </c>
      <c r="E39" s="39">
        <f>'Übersicht Schützen'!D24</f>
        <v>303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303.39999999999998</v>
      </c>
      <c r="K39" s="39">
        <f t="shared" si="8"/>
        <v>606.79999999999995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303.39999999999998</v>
      </c>
      <c r="U39" s="39">
        <f t="shared" si="7"/>
        <v>606.79999999999995</v>
      </c>
      <c r="V39" s="39">
        <f t="shared" si="9"/>
        <v>-0.29999999999995453</v>
      </c>
    </row>
    <row r="40" spans="1:44" s="53" customFormat="1" ht="18" customHeight="1">
      <c r="A40" s="54">
        <v>24</v>
      </c>
      <c r="B40" s="59" t="str">
        <f>'Übersicht Schützen'!A25</f>
        <v>Niemöller, Heinrich</v>
      </c>
      <c r="C40" s="97" t="str">
        <f>'Übersicht Schützen'!B25</f>
        <v>Ostenwalde I</v>
      </c>
      <c r="D40" s="60">
        <f>'Übersicht Schützen'!C25</f>
        <v>296.10000000000002</v>
      </c>
      <c r="E40" s="43">
        <f>'Übersicht Schützen'!D25</f>
        <v>307.39999999999998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>
        <f>'Übersicht Schützen'!I25</f>
        <v>301.75</v>
      </c>
      <c r="K40" s="43">
        <f t="shared" si="8"/>
        <v>603.5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301.75</v>
      </c>
      <c r="U40" s="43">
        <f t="shared" si="7"/>
        <v>603.5</v>
      </c>
      <c r="V40" s="43">
        <f t="shared" si="9"/>
        <v>-3.2999999999999545</v>
      </c>
    </row>
    <row r="41" spans="1:44" s="53" customFormat="1" ht="18" customHeight="1">
      <c r="A41" s="44">
        <v>25</v>
      </c>
      <c r="B41" s="56" t="str">
        <f>'Übersicht Schützen'!A26</f>
        <v>Wilmes, Theo</v>
      </c>
      <c r="C41" s="96" t="str">
        <f>'Übersicht Schützen'!B26</f>
        <v>Ostenwalde I</v>
      </c>
      <c r="D41" s="57">
        <f>'Übersicht Schützen'!C26</f>
        <v>294</v>
      </c>
      <c r="E41" s="39">
        <f>'Übersicht Schützen'!D26</f>
        <v>298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296</v>
      </c>
      <c r="K41" s="39">
        <f t="shared" si="8"/>
        <v>592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296</v>
      </c>
      <c r="U41" s="39">
        <f t="shared" si="7"/>
        <v>592</v>
      </c>
      <c r="V41" s="39">
        <f t="shared" si="9"/>
        <v>-11.5</v>
      </c>
    </row>
    <row r="42" spans="1:44" s="53" customFormat="1" ht="18" customHeight="1">
      <c r="A42" s="30">
        <v>26</v>
      </c>
      <c r="B42" s="59" t="str">
        <f>'Übersicht Schützen'!A27</f>
        <v>Többen Klaus</v>
      </c>
      <c r="C42" s="97" t="str">
        <f>'Übersicht Schützen'!B27</f>
        <v>Esterwegen I</v>
      </c>
      <c r="D42" s="60">
        <f>'Übersicht Schützen'!C27</f>
        <v>0</v>
      </c>
      <c r="E42" s="43">
        <f>'Übersicht Schützen'!D27</f>
        <v>303.8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303.8</v>
      </c>
      <c r="K42" s="43">
        <f t="shared" si="8"/>
        <v>303.8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303.8</v>
      </c>
      <c r="U42" s="43">
        <f t="shared" si="7"/>
        <v>303.8</v>
      </c>
      <c r="V42" s="43">
        <f t="shared" si="9"/>
        <v>-288.2</v>
      </c>
    </row>
    <row r="43" spans="1:44" s="53" customFormat="1" ht="18" customHeight="1">
      <c r="A43" s="52">
        <v>27</v>
      </c>
      <c r="B43" s="56" t="str">
        <f>'Übersicht Schützen'!A28</f>
        <v>Immken, Gerd</v>
      </c>
      <c r="C43" s="96" t="str">
        <f>'Übersicht Schützen'!B28</f>
        <v>Lorup</v>
      </c>
      <c r="D43" s="57">
        <f>'Übersicht Schützen'!C28</f>
        <v>0</v>
      </c>
      <c r="E43" s="39">
        <f>'Übersicht Schützen'!D28</f>
        <v>295.10000000000002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>
        <f>'Übersicht Schützen'!I28</f>
        <v>295.10000000000002</v>
      </c>
      <c r="K43" s="39">
        <f t="shared" si="8"/>
        <v>295.10000000000002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f>'Übersicht Schützen'!U28</f>
        <v>295.10000000000002</v>
      </c>
      <c r="U43" s="39">
        <f t="shared" si="7"/>
        <v>295.10000000000002</v>
      </c>
      <c r="V43" s="39">
        <f t="shared" si="9"/>
        <v>-8.6999999999999886</v>
      </c>
    </row>
    <row r="44" spans="1:44" s="53" customFormat="1" ht="18" customHeight="1">
      <c r="A44" s="30">
        <v>28</v>
      </c>
      <c r="B44" s="59" t="str">
        <f>'Übersicht Schützen'!A29</f>
        <v>Schütze 6</v>
      </c>
      <c r="C44" s="97" t="str">
        <f>'Übersicht Schützen'!B29</f>
        <v>Esterwegen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-295.10000000000002</v>
      </c>
    </row>
    <row r="45" spans="1:44" s="53" customFormat="1" ht="18" customHeight="1">
      <c r="A45" s="52">
        <v>29</v>
      </c>
      <c r="B45" s="56" t="str">
        <f>'Übersicht Schützen'!A30</f>
        <v>Schütze 11</v>
      </c>
      <c r="C45" s="96" t="str">
        <f>'Übersicht Schützen'!B30</f>
        <v>Rastdorf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>
      <c r="A46" s="30">
        <v>30</v>
      </c>
      <c r="B46" s="59" t="str">
        <f>'Übersicht Schützen'!A31</f>
        <v>Schütze 12</v>
      </c>
      <c r="C46" s="97" t="str">
        <f>'Übersicht Schützen'!B31</f>
        <v>Rastdorf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>
      <c r="A47" s="52">
        <v>31</v>
      </c>
      <c r="B47" s="56" t="str">
        <f>'Übersicht Schützen'!A32</f>
        <v>Schütze 17</v>
      </c>
      <c r="C47" s="96" t="str">
        <f>'Übersicht Schützen'!B32</f>
        <v>Lorup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>
      <c r="A48" s="111">
        <v>32</v>
      </c>
      <c r="B48" s="59" t="str">
        <f>'Übersicht Schützen'!A33</f>
        <v>Schütze 18</v>
      </c>
      <c r="C48" s="97" t="str">
        <f>'Übersicht Schützen'!B33</f>
        <v>Lorup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>
      <c r="A49" s="52">
        <v>33</v>
      </c>
      <c r="B49" s="56" t="str">
        <f>'Übersicht Schützen'!A34</f>
        <v>Schütze 23</v>
      </c>
      <c r="C49" s="96" t="str">
        <f>'Übersicht Schützen'!B34</f>
        <v>Neuvrees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>
      <c r="A50" s="111">
        <v>34</v>
      </c>
      <c r="B50" s="59" t="str">
        <f>'Übersicht Schützen'!A35</f>
        <v>Schütze 24</v>
      </c>
      <c r="C50" s="97" t="str">
        <f>'Übersicht Schützen'!B35</f>
        <v>Neuvrees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>
      <c r="A51" s="52">
        <v>35</v>
      </c>
      <c r="B51" s="56" t="str">
        <f>'Übersicht Schützen'!A36</f>
        <v>Schütze 29</v>
      </c>
      <c r="C51" s="96" t="str">
        <f>'Übersicht Schützen'!B36</f>
        <v>Börgewald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>
      <c r="A52" s="111">
        <v>36</v>
      </c>
      <c r="B52" s="59" t="str">
        <f>'Übersicht Schützen'!A37</f>
        <v>Schütze 30</v>
      </c>
      <c r="C52" s="97" t="str">
        <f>'Übersicht Schützen'!B37</f>
        <v>Börgewald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>
      <c r="A54" s="55"/>
      <c r="B54" s="55"/>
      <c r="C54" s="52" t="s">
        <v>35</v>
      </c>
      <c r="D54" s="37">
        <f>SUM(D17:D52)/Formelhilfe!B45</f>
        <v>306.58800000000002</v>
      </c>
      <c r="E54" s="37">
        <f>SUM(E17:E52)/Formelhilfe!C45</f>
        <v>307.78518518518518</v>
      </c>
      <c r="F54" s="37" t="e">
        <f>SUM(F17:F52)/Formelhilfe!D45</f>
        <v>#DIV/0!</v>
      </c>
      <c r="G54" s="37" t="e">
        <f>SUM(G17:G52)/Formelhilfe!E45</f>
        <v>#DIV/0!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443.74722222222221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443.74722222222221</v>
      </c>
      <c r="V54" s="93"/>
    </row>
    <row r="55" spans="1:22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>
      <c r="A56" s="22"/>
      <c r="B56" s="22"/>
      <c r="C56" s="22"/>
      <c r="D56" s="50"/>
    </row>
    <row r="57" spans="1:22">
      <c r="A57" s="22"/>
      <c r="B57" s="22"/>
      <c r="C57" s="22"/>
    </row>
    <row r="58" spans="1:22">
      <c r="A58" s="22"/>
      <c r="B58" s="22"/>
      <c r="C58" s="22"/>
    </row>
    <row r="59" spans="1:22">
      <c r="A59" s="22"/>
      <c r="B59" s="22"/>
      <c r="C59" s="22"/>
    </row>
    <row r="60" spans="1:22">
      <c r="A60" s="22"/>
      <c r="B60" s="22"/>
      <c r="C60" s="22"/>
    </row>
    <row r="61" spans="1:22">
      <c r="A61" s="22"/>
      <c r="B61" s="22"/>
      <c r="C61" s="22"/>
    </row>
    <row r="62" spans="1:22">
      <c r="A62" s="22"/>
      <c r="B62" s="22"/>
      <c r="C62" s="22"/>
    </row>
    <row r="63" spans="1:22">
      <c r="A63" s="22"/>
      <c r="B63" s="22"/>
      <c r="C63" s="22"/>
    </row>
    <row r="64" spans="1:22">
      <c r="A64" s="22"/>
      <c r="B64" s="22"/>
      <c r="C64" s="22"/>
      <c r="E64" s="23"/>
      <c r="J64" s="22"/>
      <c r="O64" s="23"/>
      <c r="T64" s="22"/>
    </row>
    <row r="65" spans="1:20">
      <c r="A65" s="22"/>
      <c r="B65" s="22"/>
      <c r="C65" s="22"/>
      <c r="E65" s="23"/>
      <c r="J65" s="22"/>
      <c r="O65" s="23"/>
      <c r="T65" s="22"/>
    </row>
    <row r="66" spans="1:20">
      <c r="A66" s="22"/>
      <c r="B66" s="22"/>
      <c r="C66" s="22"/>
      <c r="E66" s="23"/>
      <c r="J66" s="22"/>
      <c r="O66" s="23"/>
      <c r="T66" s="22"/>
    </row>
    <row r="67" spans="1:20">
      <c r="A67" s="22"/>
      <c r="B67" s="22"/>
      <c r="C67" s="22"/>
      <c r="E67" s="23"/>
      <c r="J67" s="22"/>
      <c r="O67" s="23"/>
      <c r="T67" s="22"/>
    </row>
    <row r="68" spans="1:20">
      <c r="A68" s="22"/>
      <c r="B68" s="22"/>
      <c r="C68" s="22"/>
      <c r="E68" s="23"/>
      <c r="J68" s="22"/>
      <c r="O68" s="23"/>
      <c r="T68" s="22"/>
    </row>
    <row r="69" spans="1:20">
      <c r="A69" s="22"/>
      <c r="B69" s="22"/>
      <c r="C69" s="22"/>
      <c r="E69" s="23"/>
      <c r="J69" s="22"/>
      <c r="O69" s="23"/>
      <c r="T69" s="22"/>
    </row>
    <row r="70" spans="1:20">
      <c r="E70" s="23"/>
      <c r="J70" s="22"/>
      <c r="O70" s="23"/>
      <c r="T70" s="22"/>
    </row>
    <row r="71" spans="1:20">
      <c r="E71" s="23"/>
      <c r="J71" s="22"/>
      <c r="O71" s="23"/>
      <c r="T71" s="22"/>
    </row>
    <row r="72" spans="1:20">
      <c r="E72" s="23"/>
      <c r="J72" s="22"/>
      <c r="O72" s="23"/>
      <c r="T72" s="22"/>
    </row>
    <row r="73" spans="1:20">
      <c r="E73" s="23"/>
      <c r="J73" s="22"/>
      <c r="O73" s="23"/>
      <c r="T73" s="22"/>
    </row>
    <row r="74" spans="1:20">
      <c r="E74" s="23"/>
      <c r="J74" s="22"/>
      <c r="O74" s="23"/>
      <c r="T74" s="22"/>
    </row>
    <row r="75" spans="1:20">
      <c r="E75" s="23"/>
      <c r="J75" s="22"/>
      <c r="O75" s="23"/>
      <c r="T75" s="22"/>
    </row>
    <row r="76" spans="1:20">
      <c r="E76" s="23"/>
      <c r="J76" s="22"/>
      <c r="O76" s="23"/>
      <c r="T76" s="22"/>
    </row>
    <row r="77" spans="1:20">
      <c r="E77" s="23"/>
      <c r="J77" s="22"/>
      <c r="O77" s="23"/>
      <c r="T77" s="22"/>
    </row>
    <row r="78" spans="1:20">
      <c r="E78" s="23"/>
      <c r="J78" s="22"/>
      <c r="O78" s="23"/>
      <c r="T78" s="22"/>
    </row>
    <row r="79" spans="1:20">
      <c r="E79" s="23"/>
      <c r="J79" s="22"/>
      <c r="O79" s="23"/>
      <c r="T79" s="22"/>
    </row>
  </sheetData>
  <sheetProtection algorithmName="SHA-512" hashValue="ehf4MVwbTA5xrh/AjpiU7gYZTeJAdMATZi2/lcEnThWtCh5TVzGOZzetA3cmNAdA4XRdtz79Cu52C/5aU2qgyg==" saltValue="qFtXz5n09WtEuzN8G9gC4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verticalDpi="300" r:id="rId1"/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75"/>
  <cols>
    <col min="1" max="1" width="3.42578125" style="71" bestFit="1" customWidth="1"/>
    <col min="2" max="2" width="20.42578125" style="71" customWidth="1"/>
    <col min="3" max="3" width="16.7109375" style="71" customWidth="1"/>
    <col min="4" max="4" width="16.140625" style="79" customWidth="1"/>
    <col min="5" max="5" width="9.71093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52</v>
      </c>
      <c r="W1" s="191" t="str">
        <f>Übersicht!N4</f>
        <v>Lorup</v>
      </c>
      <c r="X1" s="191"/>
    </row>
    <row r="2" spans="1:27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>
        <f>Übersicht!N3</f>
        <v>0</v>
      </c>
      <c r="X2" s="191"/>
    </row>
    <row r="3" spans="1:27">
      <c r="A3" s="115">
        <v>2</v>
      </c>
      <c r="B3" s="66" t="str">
        <f>'Wettkampf 1'!B3</f>
        <v>Rastdorf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95"/>
      <c r="X5" s="186"/>
      <c r="Y5" s="78"/>
    </row>
    <row r="6" spans="1:27">
      <c r="A6" s="115">
        <v>5</v>
      </c>
      <c r="B6" s="66" t="str">
        <f>'Wettkampf 1'!B6</f>
        <v>Börgewald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>
      <c r="A7" s="115">
        <v>6</v>
      </c>
      <c r="B7" s="66" t="str">
        <f>'Wettkampf 1'!B7</f>
        <v>Ostenwalde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6"/>
      <c r="X7" s="194"/>
      <c r="Y7" s="78"/>
    </row>
    <row r="8" spans="1:27">
      <c r="U8" s="78"/>
      <c r="V8" s="78"/>
      <c r="W8" s="78"/>
      <c r="X8" s="78"/>
      <c r="Y8" s="78"/>
    </row>
    <row r="9" spans="1:27" ht="47.25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3.15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.15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.15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.15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.15" customHeight="1">
      <c r="A14" s="115">
        <v>5</v>
      </c>
      <c r="B14" s="68" t="str">
        <f>'Wettkampf 1'!B14</f>
        <v>Többen Klaus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.15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.15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.15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.15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.15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.15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.15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.15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.15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.15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.15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.15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.15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.15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.15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.15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.15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.15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.15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.15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.15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.15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.15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.15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.15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.15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.15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.15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.15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.15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.15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79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75"/>
  <cols>
    <col min="1" max="1" width="3.42578125" style="71" bestFit="1" customWidth="1"/>
    <col min="2" max="2" width="20.42578125" style="71" customWidth="1"/>
    <col min="3" max="3" width="16.7109375" style="71" customWidth="1"/>
    <col min="4" max="4" width="16.140625" style="79" customWidth="1"/>
    <col min="5" max="5" width="9.71093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52</v>
      </c>
      <c r="W1" s="191" t="str">
        <f>Übersicht!O4</f>
        <v>Neuvrees</v>
      </c>
      <c r="X1" s="191"/>
    </row>
    <row r="2" spans="1:27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>
        <f>Übersicht!O3</f>
        <v>0</v>
      </c>
      <c r="X2" s="191"/>
    </row>
    <row r="3" spans="1:27">
      <c r="A3" s="115">
        <v>2</v>
      </c>
      <c r="B3" s="66" t="str">
        <f>'Wettkampf 1'!B3</f>
        <v>Rastdorf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95"/>
      <c r="X5" s="186"/>
      <c r="Y5" s="78"/>
    </row>
    <row r="6" spans="1:27">
      <c r="A6" s="115">
        <v>5</v>
      </c>
      <c r="B6" s="66" t="str">
        <f>'Wettkampf 1'!B6</f>
        <v>Börgewald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>
      <c r="A7" s="115">
        <v>6</v>
      </c>
      <c r="B7" s="66" t="str">
        <f>'Wettkampf 1'!B7</f>
        <v>Ostenwalde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6"/>
      <c r="X7" s="194"/>
      <c r="Y7" s="78"/>
    </row>
    <row r="8" spans="1:27">
      <c r="U8" s="78"/>
      <c r="V8" s="78"/>
      <c r="W8" s="78"/>
      <c r="X8" s="78"/>
      <c r="Y8" s="78"/>
    </row>
    <row r="9" spans="1:27" ht="47.25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3.15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.15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.15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.15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.15" customHeight="1">
      <c r="A14" s="115">
        <v>5</v>
      </c>
      <c r="B14" s="68" t="str">
        <f>'Wettkampf 1'!B14</f>
        <v>Többen Klaus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.15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.15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.15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.15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.15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.15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.15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.15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.15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.15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.15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.15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.15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.15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.15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.15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.15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.15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.15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.15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.15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.15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.15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.15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.15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.15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.15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.15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.15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.15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.15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79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75"/>
  <cols>
    <col min="1" max="1" width="3.42578125" style="71" bestFit="1" customWidth="1"/>
    <col min="2" max="2" width="20.42578125" style="71" customWidth="1"/>
    <col min="3" max="3" width="16.7109375" style="71" customWidth="1"/>
    <col min="4" max="4" width="16.140625" style="79" customWidth="1"/>
    <col min="5" max="5" width="9.71093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90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52</v>
      </c>
      <c r="W1" s="191" t="str">
        <f>Übersicht!P4</f>
        <v>Börgerwald I</v>
      </c>
      <c r="X1" s="191"/>
    </row>
    <row r="2" spans="1:27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>
        <f>Übersicht!P3</f>
        <v>0</v>
      </c>
      <c r="X2" s="191"/>
    </row>
    <row r="3" spans="1:27">
      <c r="A3" s="115">
        <v>2</v>
      </c>
      <c r="B3" s="66" t="str">
        <f>'Wettkampf 1'!B3</f>
        <v>Rastdorf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95"/>
      <c r="X5" s="186"/>
      <c r="Y5" s="78"/>
    </row>
    <row r="6" spans="1:27">
      <c r="A6" s="115">
        <v>5</v>
      </c>
      <c r="B6" s="66" t="str">
        <f>'Wettkampf 1'!B6</f>
        <v>Börgewald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>
      <c r="A7" s="115">
        <v>6</v>
      </c>
      <c r="B7" s="66" t="str">
        <f>'Wettkampf 1'!B7</f>
        <v>Ostenwalde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6"/>
      <c r="X7" s="194"/>
      <c r="Y7" s="78"/>
    </row>
    <row r="8" spans="1:27">
      <c r="U8" s="78"/>
      <c r="V8" s="78"/>
      <c r="W8" s="78"/>
      <c r="X8" s="78"/>
      <c r="Y8" s="78"/>
    </row>
    <row r="9" spans="1:27" ht="47.25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3.15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3.15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3.15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3.15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3.15" customHeight="1">
      <c r="A14" s="115">
        <v>5</v>
      </c>
      <c r="B14" s="68" t="str">
        <f>'Wettkampf 1'!B14</f>
        <v>Többen Klaus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3.15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3.15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3.15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3.15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3.15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3.15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3.15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3.15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3.15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3.15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3.15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3.15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3.15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3.15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3.15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3.15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3.15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3.15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3.15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3.15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3.15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3.15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3.15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3.15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3.15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3.15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.15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.15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.15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.15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.15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>
      <c r="C47" s="71" t="s">
        <v>79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75"/>
  <cols>
    <col min="1" max="1" width="3.42578125" style="71" customWidth="1"/>
    <col min="2" max="2" width="20.42578125" style="71" customWidth="1"/>
    <col min="3" max="3" width="16.7109375" style="71" customWidth="1"/>
    <col min="4" max="4" width="16.140625" style="79" customWidth="1"/>
    <col min="5" max="5" width="9.71093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52</v>
      </c>
      <c r="W1" s="191" t="str">
        <f>Übersicht!Q4</f>
        <v>Ostenwalde I</v>
      </c>
      <c r="X1" s="191"/>
    </row>
    <row r="2" spans="1:27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>
        <f>Übersicht!Q3</f>
        <v>0</v>
      </c>
      <c r="X2" s="191"/>
    </row>
    <row r="3" spans="1:27">
      <c r="A3" s="115">
        <v>2</v>
      </c>
      <c r="B3" s="66" t="str">
        <f>'Wettkampf 1'!B3</f>
        <v>Rastdorf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95"/>
      <c r="X5" s="186"/>
      <c r="Y5" s="78"/>
    </row>
    <row r="6" spans="1:27">
      <c r="A6" s="115">
        <v>5</v>
      </c>
      <c r="B6" s="66" t="str">
        <f>'Wettkampf 1'!B6</f>
        <v>Börgewald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>
      <c r="A7" s="115">
        <v>6</v>
      </c>
      <c r="B7" s="66" t="str">
        <f>'Wettkampf 1'!B7</f>
        <v>Ostenwalde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6"/>
      <c r="X7" s="194"/>
      <c r="Y7" s="78"/>
    </row>
    <row r="8" spans="1:27">
      <c r="U8" s="78"/>
      <c r="V8" s="78"/>
      <c r="W8" s="78"/>
      <c r="X8" s="112"/>
      <c r="Y8" s="78"/>
    </row>
    <row r="9" spans="1:27" ht="47.25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3.15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.15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.15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.15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.15" customHeight="1">
      <c r="A14" s="115">
        <v>5</v>
      </c>
      <c r="B14" s="68" t="str">
        <f>'Wettkampf 1'!B14</f>
        <v>Többen Klaus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.15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.15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.15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.15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.15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.15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.15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.15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.15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.15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.15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.15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.15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.15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.15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.15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.15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.15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.15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.15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.15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.15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.15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.15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.15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.15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.15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.15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.15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.15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.15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79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AD52"/>
  <sheetViews>
    <sheetView view="pageBreakPreview" topLeftCell="A29" zoomScale="60" zoomScaleNormal="100" workbookViewId="0">
      <selection activeCell="B7" sqref="B7"/>
    </sheetView>
  </sheetViews>
  <sheetFormatPr baseColWidth="10" defaultColWidth="22" defaultRowHeight="15" customHeight="1"/>
  <cols>
    <col min="1" max="1" width="5" style="22" customWidth="1"/>
    <col min="2" max="3" width="39.7109375" style="22" customWidth="1"/>
    <col min="4" max="4" width="18" style="47" customWidth="1"/>
    <col min="5" max="5" width="11.7109375" style="22" customWidth="1"/>
    <col min="6" max="6" width="7" style="22" hidden="1" customWidth="1"/>
    <col min="7" max="7" width="8.7109375" style="22" hidden="1" customWidth="1"/>
    <col min="8" max="8" width="2.28515625" style="22" hidden="1" customWidth="1"/>
    <col min="9" max="9" width="8.7109375" style="22" hidden="1" customWidth="1"/>
    <col min="10" max="10" width="2.28515625" style="22" hidden="1" customWidth="1"/>
    <col min="11" max="11" width="8.7109375" style="22" hidden="1" customWidth="1"/>
    <col min="12" max="12" width="2.28515625" style="22" hidden="1" customWidth="1"/>
    <col min="13" max="13" width="8.7109375" style="22" hidden="1" customWidth="1"/>
    <col min="14" max="14" width="2.28515625" style="22" hidden="1" customWidth="1"/>
    <col min="15" max="15" width="8.7109375" style="22" hidden="1" customWidth="1"/>
    <col min="16" max="16" width="2.28515625" style="22" hidden="1" customWidth="1"/>
    <col min="17" max="17" width="8.7109375" style="22" hidden="1" customWidth="1"/>
    <col min="18" max="18" width="2.28515625" style="22" hidden="1" customWidth="1"/>
    <col min="19" max="19" width="22" style="22" hidden="1" customWidth="1"/>
    <col min="20" max="20" width="9.42578125" style="22" customWidth="1"/>
    <col min="21" max="21" width="21.140625" style="22" customWidth="1"/>
    <col min="22" max="22" width="5.42578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40625" style="130" customWidth="1"/>
    <col min="31" max="31" width="19.140625" style="22" bestFit="1" customWidth="1"/>
    <col min="32" max="16384" width="22" style="22"/>
  </cols>
  <sheetData>
    <row r="1" spans="1:29" s="130" customFormat="1" ht="30.75" customHeight="1">
      <c r="A1" s="85"/>
      <c r="B1" s="148" t="s">
        <v>56</v>
      </c>
      <c r="C1" s="157" t="s">
        <v>8</v>
      </c>
      <c r="D1" s="200" t="str">
        <f>Übersicht!K1</f>
        <v>2019/2020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141"/>
      <c r="V1" s="141"/>
      <c r="W1" s="141"/>
      <c r="X1" s="152" t="s">
        <v>52</v>
      </c>
      <c r="Y1" s="201"/>
      <c r="Z1" s="201"/>
      <c r="AA1" s="22"/>
      <c r="AB1" s="22"/>
      <c r="AC1" s="129"/>
    </row>
    <row r="2" spans="1:29" s="130" customFormat="1" ht="30.75" customHeight="1">
      <c r="A2" s="85">
        <v>1</v>
      </c>
      <c r="B2" s="150" t="str">
        <f>'Wettkampf 1'!B2</f>
        <v>Esterwegen I</v>
      </c>
      <c r="C2" s="149"/>
      <c r="D2" s="200" t="s">
        <v>77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41"/>
      <c r="V2" s="141"/>
      <c r="W2" s="141"/>
      <c r="X2" s="152" t="s">
        <v>36</v>
      </c>
      <c r="Y2" s="202"/>
      <c r="Z2" s="201"/>
      <c r="AA2" s="22"/>
      <c r="AB2" s="22"/>
      <c r="AC2" s="129"/>
    </row>
    <row r="3" spans="1:29" s="130" customFormat="1" ht="30.75" customHeight="1">
      <c r="A3" s="85">
        <v>2</v>
      </c>
      <c r="B3" s="150" t="str">
        <f>'Wettkampf 1'!B3</f>
        <v>Rastdorf</v>
      </c>
      <c r="C3" s="142"/>
      <c r="D3" s="200" t="str">
        <f>Übersicht!M1</f>
        <v>1. Kreisliga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>
      <c r="A4" s="85">
        <v>3</v>
      </c>
      <c r="B4" s="150" t="str">
        <f>'Wettkampf 1'!B4</f>
        <v>Lorup</v>
      </c>
      <c r="C4" s="142"/>
      <c r="D4" s="200" t="str">
        <f>Übersicht!P1</f>
        <v>Altersgruppe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141"/>
      <c r="V4" s="141"/>
      <c r="W4" s="144"/>
      <c r="X4" s="151"/>
      <c r="Y4" s="151"/>
      <c r="Z4" s="153" t="s">
        <v>49</v>
      </c>
      <c r="AA4" s="22"/>
      <c r="AB4" s="22"/>
      <c r="AC4" s="129"/>
    </row>
    <row r="5" spans="1:29" s="130" customFormat="1" ht="30.75" customHeight="1">
      <c r="A5" s="85">
        <v>4</v>
      </c>
      <c r="B5" s="150" t="str">
        <f>'Wettkampf 1'!B5</f>
        <v>Neuvrees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203"/>
      <c r="Z5" s="204"/>
      <c r="AA5" s="131"/>
      <c r="AB5" s="22"/>
      <c r="AC5" s="129"/>
    </row>
    <row r="6" spans="1:29" s="130" customFormat="1" ht="30.75" customHeight="1">
      <c r="A6" s="85">
        <v>5</v>
      </c>
      <c r="B6" s="150" t="str">
        <f>'Wettkampf 1'!B6</f>
        <v>Börgewald 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203"/>
      <c r="Z6" s="204"/>
      <c r="AA6" s="131"/>
      <c r="AB6" s="22"/>
      <c r="AC6" s="129"/>
    </row>
    <row r="7" spans="1:29" s="130" customFormat="1" ht="30.75" customHeight="1">
      <c r="A7" s="85">
        <v>6</v>
      </c>
      <c r="B7" s="150" t="str">
        <f>'Wettkampf 1'!B7</f>
        <v>Ostenwalde 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67</v>
      </c>
      <c r="Y7" s="203"/>
      <c r="Z7" s="204"/>
      <c r="AA7" s="131"/>
      <c r="AB7" s="22"/>
      <c r="AC7" s="129"/>
    </row>
    <row r="8" spans="1:29" s="130" customFormat="1" ht="15" customHeight="1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3.25" thickBot="1">
      <c r="A9" s="148"/>
      <c r="B9" s="154" t="s">
        <v>74</v>
      </c>
      <c r="C9" s="154" t="s">
        <v>72</v>
      </c>
      <c r="D9" s="155" t="s">
        <v>75</v>
      </c>
      <c r="E9" s="154" t="s">
        <v>73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78</v>
      </c>
      <c r="V9" s="156"/>
      <c r="W9" s="197" t="s">
        <v>37</v>
      </c>
      <c r="X9" s="198"/>
      <c r="Y9" s="198"/>
      <c r="Z9" s="199"/>
      <c r="AA9" s="22"/>
      <c r="AB9" s="22"/>
      <c r="AC9" s="129"/>
    </row>
    <row r="10" spans="1:29" s="130" customFormat="1" ht="37.5" customHeight="1">
      <c r="A10" s="85">
        <v>1</v>
      </c>
      <c r="B10" s="165" t="str">
        <f>'Wettkampf 1'!B10</f>
        <v>Lindemann, Klaus</v>
      </c>
      <c r="C10" s="165" t="str">
        <f>'Wettkampf 1'!C10</f>
        <v>Esterwegen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>
      <c r="A11" s="85">
        <v>2</v>
      </c>
      <c r="B11" s="165" t="str">
        <f>'Wettkampf 1'!B11</f>
        <v>Stahl, Hans-Georg</v>
      </c>
      <c r="C11" s="165" t="str">
        <f>'Wettkampf 1'!C11</f>
        <v>Esterwegen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>
      <c r="A12" s="85">
        <v>3</v>
      </c>
      <c r="B12" s="165" t="str">
        <f>'Wettkampf 1'!B12</f>
        <v>Jansen, Lukas</v>
      </c>
      <c r="C12" s="165" t="str">
        <f>'Wettkampf 1'!C12</f>
        <v>Esterwegen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>
      <c r="A13" s="85">
        <v>4</v>
      </c>
      <c r="B13" s="165" t="str">
        <f>'Wettkampf 1'!B13</f>
        <v>Göbel, Uwe</v>
      </c>
      <c r="C13" s="165" t="str">
        <f>'Wettkampf 1'!C13</f>
        <v>Esterwegen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>
      <c r="A14" s="85">
        <v>5</v>
      </c>
      <c r="B14" s="165" t="str">
        <f>'Wettkampf 1'!B14</f>
        <v>Többen Klaus</v>
      </c>
      <c r="C14" s="165" t="str">
        <f>'Wettkampf 1'!C14</f>
        <v>Esterwegen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>
      <c r="A15" s="85">
        <v>6</v>
      </c>
      <c r="B15" s="165" t="str">
        <f>'Wettkampf 1'!B15</f>
        <v>Schütze 6</v>
      </c>
      <c r="C15" s="165" t="str">
        <f>'Wettkampf 1'!C15</f>
        <v>Esterwegen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>
      <c r="A16" s="85">
        <v>7</v>
      </c>
      <c r="B16" s="165" t="str">
        <f>'Wettkampf 1'!B16</f>
        <v>Lüken, Josef</v>
      </c>
      <c r="C16" s="165" t="str">
        <f>'Wettkampf 1'!C16</f>
        <v>Rastdorf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>
      <c r="A17" s="85">
        <v>8</v>
      </c>
      <c r="B17" s="165" t="str">
        <f>'Wettkampf 1'!B17</f>
        <v>Hünerlage, Karl-Heinz</v>
      </c>
      <c r="C17" s="165" t="str">
        <f>'Wettkampf 1'!C17</f>
        <v>Rastdorf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>
      <c r="A18" s="85">
        <v>9</v>
      </c>
      <c r="B18" s="165" t="str">
        <f>'Wettkampf 1'!B18</f>
        <v>Tholen, Bernd</v>
      </c>
      <c r="C18" s="165" t="str">
        <f>'Wettkampf 1'!C18</f>
        <v>Rastdorf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>
      <c r="A19" s="85">
        <v>10</v>
      </c>
      <c r="B19" s="165" t="str">
        <f>'Wettkampf 1'!B19</f>
        <v>Block, Willi</v>
      </c>
      <c r="C19" s="165" t="str">
        <f>'Wettkampf 1'!C19</f>
        <v>Rastdorf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>
      <c r="A20" s="85">
        <v>11</v>
      </c>
      <c r="B20" s="165" t="str">
        <f>'Wettkampf 1'!B20</f>
        <v>Schütze 11</v>
      </c>
      <c r="C20" s="165" t="str">
        <f>'Wettkampf 1'!C20</f>
        <v>Rastdorf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>
      <c r="A21" s="85">
        <v>12</v>
      </c>
      <c r="B21" s="165" t="str">
        <f>'Wettkampf 1'!B21</f>
        <v>Schütze 12</v>
      </c>
      <c r="C21" s="165" t="str">
        <f>'Wettkampf 1'!C21</f>
        <v>Rastdorf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>
      <c r="A22" s="85">
        <v>13</v>
      </c>
      <c r="B22" s="165" t="str">
        <f>'Wettkampf 1'!B22</f>
        <v>Krull, Heiner</v>
      </c>
      <c r="C22" s="165" t="str">
        <f>'Wettkampf 1'!C22</f>
        <v>Lorup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>
      <c r="A23" s="85">
        <v>14</v>
      </c>
      <c r="B23" s="165" t="str">
        <f>'Wettkampf 1'!B23</f>
        <v>Berens, Bernhard</v>
      </c>
      <c r="C23" s="165" t="str">
        <f>'Wettkampf 1'!C23</f>
        <v>Lorup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>
      <c r="A24" s="85">
        <v>15</v>
      </c>
      <c r="B24" s="165" t="str">
        <f>'Wettkampf 1'!B24</f>
        <v>Walter, Wladimir</v>
      </c>
      <c r="C24" s="165" t="str">
        <f>'Wettkampf 1'!C24</f>
        <v>Lorup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>
      <c r="A25" s="85">
        <v>16</v>
      </c>
      <c r="B25" s="165" t="str">
        <f>'Wettkampf 1'!B25</f>
        <v>Immken, Gerd</v>
      </c>
      <c r="C25" s="165" t="str">
        <f>'Wettkampf 1'!C25</f>
        <v>Lorup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>
      <c r="A26" s="85">
        <v>17</v>
      </c>
      <c r="B26" s="165" t="str">
        <f>'Wettkampf 1'!B26</f>
        <v>Schütze 17</v>
      </c>
      <c r="C26" s="165" t="str">
        <f>'Wettkampf 1'!C26</f>
        <v>Lorup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>
      <c r="A27" s="85">
        <v>18</v>
      </c>
      <c r="B27" s="165" t="str">
        <f>'Wettkampf 1'!B27</f>
        <v>Schütze 18</v>
      </c>
      <c r="C27" s="165" t="str">
        <f>'Wettkampf 1'!C27</f>
        <v>Lorup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>
      <c r="A28" s="85">
        <v>19</v>
      </c>
      <c r="B28" s="165" t="str">
        <f>'Wettkampf 1'!B28</f>
        <v>Holtmann, Josef</v>
      </c>
      <c r="C28" s="165" t="str">
        <f>'Wettkampf 1'!C28</f>
        <v>Neuvrees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>
      <c r="A29" s="85">
        <v>20</v>
      </c>
      <c r="B29" s="165" t="str">
        <f>'Wettkampf 1'!B29</f>
        <v>Hanekamp, Gerd</v>
      </c>
      <c r="C29" s="165" t="str">
        <f>'Wettkampf 1'!C29</f>
        <v>Neuvrees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>
      <c r="A30" s="85">
        <v>21</v>
      </c>
      <c r="B30" s="165" t="str">
        <f>'Wettkampf 1'!B30</f>
        <v>Szczepanski, Josef</v>
      </c>
      <c r="C30" s="165" t="str">
        <f>'Wettkampf 1'!C30</f>
        <v>Neuvrees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>
      <c r="A31" s="85">
        <v>22</v>
      </c>
      <c r="B31" s="165" t="str">
        <f>'Wettkampf 1'!B31</f>
        <v>Fuss, Waldemar</v>
      </c>
      <c r="C31" s="165" t="str">
        <f>'Wettkampf 1'!C31</f>
        <v>Neuvrees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>
      <c r="A32" s="85">
        <v>23</v>
      </c>
      <c r="B32" s="165" t="str">
        <f>'Wettkampf 1'!B32</f>
        <v>Schütze 23</v>
      </c>
      <c r="C32" s="165" t="str">
        <f>'Wettkampf 1'!C32</f>
        <v>Neuvrees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>
      <c r="A33" s="85">
        <v>24</v>
      </c>
      <c r="B33" s="165" t="str">
        <f>'Wettkampf 1'!B33</f>
        <v>Schütze 24</v>
      </c>
      <c r="C33" s="165" t="str">
        <f>'Wettkampf 1'!C33</f>
        <v>Neuvrees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>
      <c r="A34" s="85">
        <v>25</v>
      </c>
      <c r="B34" s="165" t="str">
        <f>'Wettkampf 1'!B34</f>
        <v>Jansen, Rudi</v>
      </c>
      <c r="C34" s="165" t="str">
        <f>'Wettkampf 1'!C34</f>
        <v>Börgewald 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>
      <c r="A35" s="85">
        <v>26</v>
      </c>
      <c r="B35" s="165" t="str">
        <f>'Wettkampf 1'!B35</f>
        <v>Sievers, Karl-Heinz</v>
      </c>
      <c r="C35" s="165" t="str">
        <f>'Wettkampf 1'!C35</f>
        <v>Börgewald 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>
      <c r="A36" s="85">
        <v>27</v>
      </c>
      <c r="B36" s="165" t="str">
        <f>'Wettkampf 1'!B36</f>
        <v>Müller, Gerd</v>
      </c>
      <c r="C36" s="165" t="str">
        <f>'Wettkampf 1'!C36</f>
        <v>Börgewald 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>
      <c r="A37" s="85">
        <v>28</v>
      </c>
      <c r="B37" s="165" t="str">
        <f>'Wettkampf 1'!B37</f>
        <v>Sievers, Hermann</v>
      </c>
      <c r="C37" s="165" t="str">
        <f>'Wettkampf 1'!C37</f>
        <v>Börgewald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>
      <c r="A38" s="85">
        <v>29</v>
      </c>
      <c r="B38" s="165" t="str">
        <f>'Wettkampf 1'!B38</f>
        <v>Schütze 29</v>
      </c>
      <c r="C38" s="165" t="str">
        <f>'Wettkampf 1'!C38</f>
        <v>Börgewald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>
      <c r="A39" s="85">
        <v>30</v>
      </c>
      <c r="B39" s="165" t="str">
        <f>'Wettkampf 1'!B39</f>
        <v>Schütze 30</v>
      </c>
      <c r="C39" s="165" t="str">
        <f>'Wettkampf 1'!C39</f>
        <v>Börgewald 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>
      <c r="A40" s="85">
        <v>31</v>
      </c>
      <c r="B40" s="165" t="str">
        <f>'Wettkampf 1'!B40</f>
        <v>Krüssel, Alois</v>
      </c>
      <c r="C40" s="165" t="str">
        <f>'Wettkampf 1'!C40</f>
        <v>Ostenwalde 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>
      <c r="A41" s="85">
        <v>32</v>
      </c>
      <c r="B41" s="165" t="str">
        <f>'Wettkampf 1'!B41</f>
        <v>Niemöller, Josef</v>
      </c>
      <c r="C41" s="165" t="str">
        <f>'Wettkampf 1'!C41</f>
        <v>Ostenwalde 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>
      <c r="A42" s="85">
        <v>33</v>
      </c>
      <c r="B42" s="165" t="str">
        <f>'Wettkampf 1'!B42</f>
        <v>Quappen, Wilhelm</v>
      </c>
      <c r="C42" s="165" t="str">
        <f>'Wettkampf 1'!C42</f>
        <v>Ostenwalde 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>
      <c r="A43" s="85">
        <v>34</v>
      </c>
      <c r="B43" s="165" t="str">
        <f>'Wettkampf 1'!B43</f>
        <v>Jansen, Hermann</v>
      </c>
      <c r="C43" s="165" t="str">
        <f>'Wettkampf 1'!C43</f>
        <v>Ostenwalde 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>
      <c r="A44" s="85">
        <v>35</v>
      </c>
      <c r="B44" s="165" t="str">
        <f>'Wettkampf 1'!B44</f>
        <v>Niemöller, Heinrich</v>
      </c>
      <c r="C44" s="165" t="str">
        <f>'Wettkampf 1'!C44</f>
        <v>Ostenwalde 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>
      <c r="A45" s="85">
        <v>36</v>
      </c>
      <c r="B45" s="165" t="str">
        <f>'Wettkampf 1'!B45</f>
        <v>Wilmes, Theo</v>
      </c>
      <c r="C45" s="165" t="str">
        <f>'Wettkampf 1'!C45</f>
        <v>Ostenwalde 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>
      <c r="A48" s="22"/>
      <c r="B48" s="147" t="s">
        <v>76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>
      <formula1>NOT(ISBLANK($Y$7))</formula1>
    </dataValidation>
  </dataValidations>
  <pageMargins left="0.25" right="0.25" top="0.75" bottom="0.75" header="0.3" footer="0.3"/>
  <pageSetup paperSize="9" scale="58" fitToHeight="2" orientation="landscape" horizontalDpi="4294967293" verticalDpi="30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/>
  <cols>
    <col min="1" max="1" width="5" style="22" customWidth="1"/>
    <col min="2" max="3" width="39.7109375" style="22" customWidth="1"/>
    <col min="4" max="4" width="18" style="47" customWidth="1"/>
    <col min="5" max="5" width="11.7109375" style="22" customWidth="1"/>
    <col min="6" max="6" width="7" style="22" hidden="1" customWidth="1"/>
    <col min="7" max="7" width="8.7109375" style="22" hidden="1" customWidth="1"/>
    <col min="8" max="8" width="2.28515625" style="22" hidden="1" customWidth="1"/>
    <col min="9" max="9" width="8.7109375" style="22" hidden="1" customWidth="1"/>
    <col min="10" max="10" width="2.28515625" style="22" hidden="1" customWidth="1"/>
    <col min="11" max="11" width="8.7109375" style="22" hidden="1" customWidth="1"/>
    <col min="12" max="12" width="2.28515625" style="22" hidden="1" customWidth="1"/>
    <col min="13" max="13" width="8.7109375" style="22" hidden="1" customWidth="1"/>
    <col min="14" max="14" width="2.28515625" style="22" hidden="1" customWidth="1"/>
    <col min="15" max="15" width="8.7109375" style="22" hidden="1" customWidth="1"/>
    <col min="16" max="16" width="2.28515625" style="22" hidden="1" customWidth="1"/>
    <col min="17" max="17" width="8.7109375" style="22" hidden="1" customWidth="1"/>
    <col min="18" max="18" width="2.28515625" style="22" hidden="1" customWidth="1"/>
    <col min="19" max="19" width="22" style="22" hidden="1" customWidth="1"/>
    <col min="20" max="20" width="9.42578125" style="22" customWidth="1"/>
    <col min="21" max="21" width="21.140625" style="22" customWidth="1"/>
    <col min="22" max="22" width="5.42578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40625" style="130" customWidth="1"/>
    <col min="31" max="31" width="19.140625" style="22" bestFit="1" customWidth="1"/>
    <col min="32" max="16384" width="22" style="22"/>
  </cols>
  <sheetData>
    <row r="1" spans="1:29" s="130" customFormat="1" ht="30.75" customHeight="1">
      <c r="A1" s="85"/>
      <c r="B1" s="148" t="s">
        <v>56</v>
      </c>
      <c r="C1" s="157" t="s">
        <v>8</v>
      </c>
      <c r="D1" s="200" t="str">
        <f>Übersicht!K1</f>
        <v>2019/2020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141"/>
      <c r="V1" s="141"/>
      <c r="W1" s="141"/>
      <c r="X1" s="152" t="s">
        <v>52</v>
      </c>
      <c r="Y1" s="201"/>
      <c r="Z1" s="201"/>
      <c r="AA1" s="22"/>
      <c r="AB1" s="22"/>
      <c r="AC1" s="129"/>
    </row>
    <row r="2" spans="1:29" s="130" customFormat="1" ht="30.75" customHeight="1">
      <c r="A2" s="85">
        <v>1</v>
      </c>
      <c r="B2" s="150"/>
      <c r="C2" s="149"/>
      <c r="D2" s="200" t="s">
        <v>77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41"/>
      <c r="V2" s="141"/>
      <c r="W2" s="141"/>
      <c r="X2" s="152" t="s">
        <v>36</v>
      </c>
      <c r="Y2" s="202"/>
      <c r="Z2" s="201"/>
      <c r="AA2" s="22"/>
      <c r="AB2" s="22"/>
      <c r="AC2" s="129"/>
    </row>
    <row r="3" spans="1:29" s="130" customFormat="1" ht="30.75" customHeight="1">
      <c r="A3" s="85">
        <v>2</v>
      </c>
      <c r="B3" s="150"/>
      <c r="C3" s="142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>
      <c r="A4" s="85">
        <v>3</v>
      </c>
      <c r="B4" s="150"/>
      <c r="C4" s="142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141"/>
      <c r="V4" s="141"/>
      <c r="W4" s="144"/>
      <c r="X4" s="158"/>
      <c r="Y4" s="158"/>
      <c r="Z4" s="153" t="s">
        <v>49</v>
      </c>
      <c r="AA4" s="22"/>
      <c r="AB4" s="22"/>
      <c r="AC4" s="129"/>
    </row>
    <row r="5" spans="1:29" s="130" customFormat="1" ht="30.75" customHeight="1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203"/>
      <c r="Z5" s="204"/>
      <c r="AA5" s="131"/>
      <c r="AB5" s="22"/>
      <c r="AC5" s="129"/>
    </row>
    <row r="6" spans="1:29" s="130" customFormat="1" ht="30.75" customHeight="1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203"/>
      <c r="Z6" s="204"/>
      <c r="AA6" s="131"/>
      <c r="AB6" s="22"/>
      <c r="AC6" s="129"/>
    </row>
    <row r="7" spans="1:29" s="130" customFormat="1" ht="30.75" customHeight="1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67</v>
      </c>
      <c r="Y7" s="203"/>
      <c r="Z7" s="204"/>
      <c r="AA7" s="131"/>
      <c r="AB7" s="22"/>
      <c r="AC7" s="129"/>
    </row>
    <row r="8" spans="1:29" s="130" customFormat="1" ht="15" customHeight="1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3.25" thickBot="1">
      <c r="A9" s="148"/>
      <c r="B9" s="154" t="s">
        <v>74</v>
      </c>
      <c r="C9" s="154" t="s">
        <v>72</v>
      </c>
      <c r="D9" s="155" t="s">
        <v>75</v>
      </c>
      <c r="E9" s="154" t="s">
        <v>73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78</v>
      </c>
      <c r="V9" s="156"/>
      <c r="W9" s="197" t="s">
        <v>37</v>
      </c>
      <c r="X9" s="198"/>
      <c r="Y9" s="198"/>
      <c r="Z9" s="199"/>
      <c r="AA9" s="22"/>
      <c r="AB9" s="22"/>
      <c r="AC9" s="129"/>
    </row>
    <row r="10" spans="1:29" s="130" customFormat="1" ht="37.5" customHeight="1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>
      <c r="A48" s="22"/>
      <c r="B48" s="147" t="s">
        <v>76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>
      <formula1>NOT(ISBLANK($Y$7))</formula1>
    </dataValidation>
  </dataValidations>
  <pageMargins left="0.25" right="0.25" top="0.75" bottom="0.75" header="0.3" footer="0.3"/>
  <pageSetup paperSize="9" scale="58" fitToHeight="2" orientation="landscape" horizontalDpi="4294967293" verticalDpi="30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28515625" defaultRowHeight="15"/>
  <cols>
    <col min="1" max="1" width="28.42578125" bestFit="1" customWidth="1"/>
    <col min="2" max="2" width="20.42578125" bestFit="1" customWidth="1"/>
    <col min="9" max="9" width="9" style="1" bestFit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>
      <c r="A2" s="167" t="s">
        <v>98</v>
      </c>
      <c r="B2" s="100" t="str">
        <f>VLOOKUP(A2,'Wettkampf 1'!$B$10:$C$45,2,FALSE)</f>
        <v>Lorup</v>
      </c>
      <c r="C2" s="9">
        <f>VLOOKUP(A2,'Wettkampf 1'!$B$10:$D$45,3,FALSE)</f>
        <v>311.39999999999998</v>
      </c>
      <c r="D2" s="9">
        <f>VLOOKUP($A2,'2'!$B$10:$D$45,3,FALSE)</f>
        <v>314.8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K2/J2</f>
        <v>313.10000000000002</v>
      </c>
      <c r="J2" s="9">
        <f>VLOOKUP(A2,Formelhilfe!$A$9:$H$44,8,FALSE)</f>
        <v>2</v>
      </c>
      <c r="K2" s="10">
        <f>SUM(C2:H2)</f>
        <v>626.20000000000005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313.10000000000002</v>
      </c>
      <c r="V2" s="9">
        <f>VLOOKUP(A2,Formelhilfe!$A$9:$P$44,16,FALSE)</f>
        <v>2</v>
      </c>
      <c r="W2" s="11">
        <f>SUM(C2:H2,L2:Q2)</f>
        <v>626.20000000000005</v>
      </c>
    </row>
    <row r="3" spans="1:23" ht="18" customHeight="1">
      <c r="A3" s="167" t="s">
        <v>94</v>
      </c>
      <c r="B3" s="100" t="str">
        <f>VLOOKUP(A3,'Wettkampf 1'!$B$10:$C$45,2,FALSE)</f>
        <v>Rastdorf</v>
      </c>
      <c r="C3" s="9">
        <f>VLOOKUP(A3,'Wettkampf 1'!$B$10:$D$45,3,FALSE)</f>
        <v>313.60000000000002</v>
      </c>
      <c r="D3" s="9">
        <f>VLOOKUP($A3,'2'!$B$10:$D$45,3,FALSE)</f>
        <v>311.39999999999998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K3/J3</f>
        <v>312.5</v>
      </c>
      <c r="J3" s="9">
        <f>VLOOKUP(A3,Formelhilfe!$A$9:$H$44,8,FALSE)</f>
        <v>2</v>
      </c>
      <c r="K3" s="10">
        <f>SUM(C3:H3)</f>
        <v>625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312.5</v>
      </c>
      <c r="V3" s="9">
        <f>VLOOKUP(A3,Formelhilfe!$A$9:$P$44,16,FALSE)</f>
        <v>2</v>
      </c>
      <c r="W3" s="11">
        <f>SUM(C3:H3,L3:Q3)</f>
        <v>625</v>
      </c>
    </row>
    <row r="4" spans="1:23" ht="18" customHeight="1">
      <c r="A4" s="167" t="s">
        <v>110</v>
      </c>
      <c r="B4" s="100" t="str">
        <f>VLOOKUP(A4,'Wettkampf 1'!$B$10:$C$45,2,FALSE)</f>
        <v>Ostenwalde I</v>
      </c>
      <c r="C4" s="9">
        <f>VLOOKUP(A4,'Wettkampf 1'!$B$10:$D$45,3,FALSE)</f>
        <v>310.8</v>
      </c>
      <c r="D4" s="9">
        <f>VLOOKUP($A4,'2'!$B$10:$D$45,3,FALSE)</f>
        <v>314.10000000000002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K4/J4</f>
        <v>312.45000000000005</v>
      </c>
      <c r="J4" s="9">
        <f>VLOOKUP(A4,Formelhilfe!$A$9:$H$44,8,FALSE)</f>
        <v>2</v>
      </c>
      <c r="K4" s="10">
        <f>SUM(C4:H4)</f>
        <v>624.90000000000009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312.45000000000005</v>
      </c>
      <c r="V4" s="9">
        <f>VLOOKUP(A4,Formelhilfe!$A$9:$P$44,16,FALSE)</f>
        <v>2</v>
      </c>
      <c r="W4" s="11">
        <f>SUM(C4:H4,L4:Q4)</f>
        <v>624.90000000000009</v>
      </c>
    </row>
    <row r="5" spans="1:23" ht="18" customHeight="1">
      <c r="A5" s="167" t="s">
        <v>102</v>
      </c>
      <c r="B5" s="100" t="str">
        <f>VLOOKUP(A5,'Wettkampf 1'!$B$10:$C$45,2,FALSE)</f>
        <v>Neuvrees</v>
      </c>
      <c r="C5" s="9">
        <f>VLOOKUP(A5,'Wettkampf 1'!$B$10:$D$45,3,FALSE)</f>
        <v>308.10000000000002</v>
      </c>
      <c r="D5" s="9">
        <f>VLOOKUP($A5,'2'!$B$10:$D$45,3,FALSE)</f>
        <v>313.3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K5/J5</f>
        <v>310.70000000000005</v>
      </c>
      <c r="J5" s="9">
        <f>VLOOKUP(A5,Formelhilfe!$A$9:$H$44,8,FALSE)</f>
        <v>2</v>
      </c>
      <c r="K5" s="10">
        <f>SUM(C5:H5)</f>
        <v>621.40000000000009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310.70000000000005</v>
      </c>
      <c r="V5" s="9">
        <f>VLOOKUP(A5,Formelhilfe!$A$9:$P$44,16,FALSE)</f>
        <v>2</v>
      </c>
      <c r="W5" s="11">
        <f>SUM(C5:H5,L5:Q5)</f>
        <v>621.40000000000009</v>
      </c>
    </row>
    <row r="6" spans="1:23" ht="18" customHeight="1">
      <c r="A6" s="167" t="s">
        <v>90</v>
      </c>
      <c r="B6" s="100" t="str">
        <f>VLOOKUP(A6,'Wettkampf 1'!$B$10:$C$45,2,FALSE)</f>
        <v>Esterwegen I</v>
      </c>
      <c r="C6" s="9">
        <f>VLOOKUP(A6,'Wettkampf 1'!$B$10:$D$45,3,FALSE)</f>
        <v>310.5</v>
      </c>
      <c r="D6" s="9">
        <f>VLOOKUP($A6,'2'!$B$10:$D$45,3,FALSE)</f>
        <v>310.8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K6/J6</f>
        <v>310.64999999999998</v>
      </c>
      <c r="J6" s="9">
        <f>VLOOKUP(A6,Formelhilfe!$A$9:$H$44,8,FALSE)</f>
        <v>2</v>
      </c>
      <c r="K6" s="10">
        <f>SUM(C6:H6)</f>
        <v>621.29999999999995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310.64999999999998</v>
      </c>
      <c r="V6" s="9">
        <f>VLOOKUP(A6,Formelhilfe!$A$9:$P$44,16,FALSE)</f>
        <v>2</v>
      </c>
      <c r="W6" s="11">
        <f>SUM(C6:H6,L6:Q6)</f>
        <v>621.29999999999995</v>
      </c>
    </row>
    <row r="7" spans="1:23" ht="18" customHeight="1">
      <c r="A7" s="167" t="s">
        <v>92</v>
      </c>
      <c r="B7" s="100" t="str">
        <f>VLOOKUP(A7,'Wettkampf 1'!$B$10:$C$45,2,FALSE)</f>
        <v>Esterwegen I</v>
      </c>
      <c r="C7" s="9">
        <f>VLOOKUP(A7,'Wettkampf 1'!$B$10:$D$45,3,FALSE)</f>
        <v>309.7</v>
      </c>
      <c r="D7" s="9">
        <f>VLOOKUP($A7,'2'!$B$10:$D$45,3,FALSE)</f>
        <v>311.2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K7/J7</f>
        <v>310.45</v>
      </c>
      <c r="J7" s="9">
        <f>VLOOKUP(A7,Formelhilfe!$A$9:$H$44,8,FALSE)</f>
        <v>2</v>
      </c>
      <c r="K7" s="10">
        <f>SUM(C7:H7)</f>
        <v>620.9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310.45</v>
      </c>
      <c r="V7" s="9">
        <f>VLOOKUP(A7,Formelhilfe!$A$9:$P$44,16,FALSE)</f>
        <v>2</v>
      </c>
      <c r="W7" s="11">
        <f>SUM(C7:H7,L7:Q7)</f>
        <v>620.9</v>
      </c>
    </row>
    <row r="8" spans="1:23" ht="18" customHeight="1">
      <c r="A8" s="167" t="s">
        <v>96</v>
      </c>
      <c r="B8" s="100" t="str">
        <f>VLOOKUP(A8,'Wettkampf 1'!$B$10:$C$45,2,FALSE)</f>
        <v>Rastdorf</v>
      </c>
      <c r="C8" s="9">
        <f>VLOOKUP(A8,'Wettkampf 1'!$B$10:$D$45,3,FALSE)</f>
        <v>309</v>
      </c>
      <c r="D8" s="9">
        <f>VLOOKUP($A8,'2'!$B$10:$D$45,3,FALSE)</f>
        <v>310.89999999999998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K8/J8</f>
        <v>309.95</v>
      </c>
      <c r="J8" s="9">
        <f>VLOOKUP(A8,Formelhilfe!$A$9:$H$44,8,FALSE)</f>
        <v>2</v>
      </c>
      <c r="K8" s="10">
        <f>SUM(C8:H8)</f>
        <v>619.9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309.95</v>
      </c>
      <c r="V8" s="9">
        <f>VLOOKUP(A8,Formelhilfe!$A$9:$P$44,16,FALSE)</f>
        <v>2</v>
      </c>
      <c r="W8" s="11">
        <f>SUM(C8:H8,L8:Q8)</f>
        <v>619.9</v>
      </c>
    </row>
    <row r="9" spans="1:23" ht="18" customHeight="1">
      <c r="A9" s="167" t="s">
        <v>97</v>
      </c>
      <c r="B9" s="100" t="str">
        <f>VLOOKUP(A9,'Wettkampf 1'!$B$10:$C$45,2,FALSE)</f>
        <v>Lorup</v>
      </c>
      <c r="C9" s="9">
        <f>VLOOKUP(A9,'Wettkampf 1'!$B$10:$D$45,3,FALSE)</f>
        <v>306.5</v>
      </c>
      <c r="D9" s="9">
        <f>VLOOKUP($A9,'2'!$B$10:$D$45,3,FALSE)</f>
        <v>312.2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K9/J9</f>
        <v>309.35000000000002</v>
      </c>
      <c r="J9" s="9">
        <f>VLOOKUP(A9,Formelhilfe!$A$9:$H$44,8,FALSE)</f>
        <v>2</v>
      </c>
      <c r="K9" s="10">
        <f>SUM(C9:H9)</f>
        <v>618.70000000000005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309.35000000000002</v>
      </c>
      <c r="V9" s="9">
        <f>VLOOKUP(A9,Formelhilfe!$A$9:$P$44,16,FALSE)</f>
        <v>2</v>
      </c>
      <c r="W9" s="11">
        <f>SUM(C9:H9,L9:Q9)</f>
        <v>618.70000000000005</v>
      </c>
    </row>
    <row r="10" spans="1:23" ht="18" customHeight="1">
      <c r="A10" s="167" t="s">
        <v>95</v>
      </c>
      <c r="B10" s="100" t="str">
        <f>VLOOKUP(A10,'Wettkampf 1'!$B$10:$C$45,2,FALSE)</f>
        <v>Rastdorf</v>
      </c>
      <c r="C10" s="9">
        <f>VLOOKUP(A10,'Wettkampf 1'!$B$10:$D$45,3,FALSE)</f>
        <v>310.3</v>
      </c>
      <c r="D10" s="9">
        <f>VLOOKUP($A10,'2'!$B$10:$D$45,3,FALSE)</f>
        <v>308.3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309.3</v>
      </c>
      <c r="J10" s="9">
        <f>VLOOKUP(A10,Formelhilfe!$A$9:$H$44,8,FALSE)</f>
        <v>2</v>
      </c>
      <c r="K10" s="10">
        <f>SUM(C10:H10)</f>
        <v>618.6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309.3</v>
      </c>
      <c r="V10" s="9">
        <f>VLOOKUP(A10,Formelhilfe!$A$9:$P$44,16,FALSE)</f>
        <v>2</v>
      </c>
      <c r="W10" s="11">
        <f>SUM(C10:H10,L10:Q10)</f>
        <v>618.6</v>
      </c>
    </row>
    <row r="11" spans="1:23" ht="18" customHeight="1">
      <c r="A11" s="167" t="s">
        <v>101</v>
      </c>
      <c r="B11" s="100" t="str">
        <f>VLOOKUP(A11,'Wettkampf 1'!$B$10:$C$45,2,FALSE)</f>
        <v>Neuvrees</v>
      </c>
      <c r="C11" s="9">
        <f>VLOOKUP(A11,'Wettkampf 1'!$B$10:$D$45,3,FALSE)</f>
        <v>309.3</v>
      </c>
      <c r="D11" s="9">
        <f>VLOOKUP($A11,'2'!$B$10:$D$45,3,FALSE)</f>
        <v>307.89999999999998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308.60000000000002</v>
      </c>
      <c r="J11" s="9">
        <f>VLOOKUP(A11,Formelhilfe!$A$9:$H$44,8,FALSE)</f>
        <v>2</v>
      </c>
      <c r="K11" s="10">
        <f>SUM(C11:H11)</f>
        <v>617.20000000000005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308.60000000000002</v>
      </c>
      <c r="V11" s="9">
        <f>VLOOKUP(A11,Formelhilfe!$A$9:$P$44,16,FALSE)</f>
        <v>2</v>
      </c>
      <c r="W11" s="11">
        <f>SUM(C11:H11,L11:Q11)</f>
        <v>617.20000000000005</v>
      </c>
    </row>
    <row r="12" spans="1:23" ht="18" customHeight="1">
      <c r="A12" s="167" t="s">
        <v>107</v>
      </c>
      <c r="B12" s="100" t="str">
        <f>VLOOKUP(A12,'Wettkampf 1'!$B$10:$C$45,2,FALSE)</f>
        <v>Börgewald I</v>
      </c>
      <c r="C12" s="9">
        <f>VLOOKUP(A12,'Wettkampf 1'!$B$10:$D$45,3,FALSE)</f>
        <v>307.5</v>
      </c>
      <c r="D12" s="9">
        <f>VLOOKUP($A12,'2'!$B$10:$D$45,3,FALSE)</f>
        <v>309.3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308.39999999999998</v>
      </c>
      <c r="J12" s="9">
        <f>VLOOKUP(A12,Formelhilfe!$A$9:$H$44,8,FALSE)</f>
        <v>2</v>
      </c>
      <c r="K12" s="10">
        <f>SUM(C12:H12)</f>
        <v>616.79999999999995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308.39999999999998</v>
      </c>
      <c r="V12" s="9">
        <f>VLOOKUP(A12,Formelhilfe!$A$9:$P$44,16,FALSE)</f>
        <v>2</v>
      </c>
      <c r="W12" s="11">
        <f>SUM(C12:H12,L12:Q12)</f>
        <v>616.79999999999995</v>
      </c>
    </row>
    <row r="13" spans="1:23" ht="18" customHeight="1">
      <c r="A13" s="167" t="s">
        <v>91</v>
      </c>
      <c r="B13" s="100" t="str">
        <f>VLOOKUP(A13,'Wettkampf 1'!$B$10:$C$45,2,FALSE)</f>
        <v>Esterwegen I</v>
      </c>
      <c r="C13" s="9">
        <f>VLOOKUP(A13,'Wettkampf 1'!$B$10:$D$45,3,FALSE)</f>
        <v>305.39999999999998</v>
      </c>
      <c r="D13" s="9">
        <f>VLOOKUP($A13,'2'!$B$10:$D$45,3,FALSE)</f>
        <v>310.60000000000002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308</v>
      </c>
      <c r="J13" s="9">
        <f>VLOOKUP(A13,Formelhilfe!$A$9:$H$44,8,FALSE)</f>
        <v>2</v>
      </c>
      <c r="K13" s="10">
        <f>SUM(C13:H13)</f>
        <v>616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308</v>
      </c>
      <c r="V13" s="9">
        <f>VLOOKUP(A13,Formelhilfe!$A$9:$P$44,16,FALSE)</f>
        <v>2</v>
      </c>
      <c r="W13" s="11">
        <f>SUM(C13:H13,L13:Q13)</f>
        <v>616</v>
      </c>
    </row>
    <row r="14" spans="1:23" ht="18" customHeight="1">
      <c r="A14" s="167" t="s">
        <v>93</v>
      </c>
      <c r="B14" s="100" t="str">
        <f>VLOOKUP(A14,'Wettkampf 1'!$B$10:$C$45,2,FALSE)</f>
        <v>Rastdorf</v>
      </c>
      <c r="C14" s="9">
        <f>VLOOKUP(A14,'Wettkampf 1'!$B$10:$D$45,3,FALSE)</f>
        <v>308.60000000000002</v>
      </c>
      <c r="D14" s="9">
        <f>VLOOKUP($A14,'2'!$B$10:$D$45,3,FALSE)</f>
        <v>306.2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307.39999999999998</v>
      </c>
      <c r="J14" s="9">
        <f>VLOOKUP(A14,Formelhilfe!$A$9:$H$44,8,FALSE)</f>
        <v>2</v>
      </c>
      <c r="K14" s="10">
        <f>SUM(C14:H14)</f>
        <v>614.79999999999995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307.39999999999998</v>
      </c>
      <c r="V14" s="9">
        <f>VLOOKUP(A14,Formelhilfe!$A$9:$P$44,16,FALSE)</f>
        <v>2</v>
      </c>
      <c r="W14" s="11">
        <f>SUM(C14:H14,L14:Q14)</f>
        <v>614.79999999999995</v>
      </c>
    </row>
    <row r="15" spans="1:23" ht="18" customHeight="1">
      <c r="A15" s="167" t="s">
        <v>103</v>
      </c>
      <c r="B15" s="100" t="str">
        <f>VLOOKUP(A15,'Wettkampf 1'!$B$10:$C$45,2,FALSE)</f>
        <v>Neuvrees</v>
      </c>
      <c r="C15" s="9">
        <f>VLOOKUP(A15,'Wettkampf 1'!$B$10:$D$45,3,FALSE)</f>
        <v>304.8</v>
      </c>
      <c r="D15" s="9">
        <f>VLOOKUP($A15,'2'!$B$10:$D$45,3,FALSE)</f>
        <v>309.89999999999998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307.35000000000002</v>
      </c>
      <c r="J15" s="9">
        <f>VLOOKUP(A15,Formelhilfe!$A$9:$H$44,8,FALSE)</f>
        <v>2</v>
      </c>
      <c r="K15" s="10">
        <f>SUM(C15:H15)</f>
        <v>614.70000000000005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307.35000000000002</v>
      </c>
      <c r="V15" s="9">
        <f>VLOOKUP(A15,Formelhilfe!$A$9:$P$44,16,FALSE)</f>
        <v>2</v>
      </c>
      <c r="W15" s="11">
        <f>SUM(C15:H15,L15:Q15)</f>
        <v>614.70000000000005</v>
      </c>
    </row>
    <row r="16" spans="1:23" ht="18" customHeight="1">
      <c r="A16" s="167" t="s">
        <v>108</v>
      </c>
      <c r="B16" s="100" t="str">
        <f>VLOOKUP(A16,'Wettkampf 1'!$B$10:$C$45,2,FALSE)</f>
        <v>Börgewald I</v>
      </c>
      <c r="C16" s="9">
        <f>VLOOKUP(A16,'Wettkampf 1'!$B$10:$D$45,3,FALSE)</f>
        <v>308.5</v>
      </c>
      <c r="D16" s="9">
        <f>VLOOKUP($A16,'2'!$B$10:$D$45,3,FALSE)</f>
        <v>305.8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307.14999999999998</v>
      </c>
      <c r="J16" s="9">
        <f>VLOOKUP(A16,Formelhilfe!$A$9:$H$44,8,FALSE)</f>
        <v>2</v>
      </c>
      <c r="K16" s="10">
        <f>SUM(C16:H16)</f>
        <v>614.29999999999995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307.14999999999998</v>
      </c>
      <c r="V16" s="9">
        <f>VLOOKUP(A16,Formelhilfe!$A$9:$P$44,16,FALSE)</f>
        <v>2</v>
      </c>
      <c r="W16" s="11">
        <f>SUM(C16:H16,L16:Q16)</f>
        <v>614.29999999999995</v>
      </c>
    </row>
    <row r="17" spans="1:45" ht="18" customHeight="1">
      <c r="A17" s="167" t="s">
        <v>89</v>
      </c>
      <c r="B17" s="100" t="str">
        <f>VLOOKUP(A17,'Wettkampf 1'!$B$10:$C$45,2,FALSE)</f>
        <v>Esterwegen I</v>
      </c>
      <c r="C17" s="9">
        <f>VLOOKUP(A17,'Wettkampf 1'!$B$10:$D$45,3,FALSE)</f>
        <v>306</v>
      </c>
      <c r="D17" s="9">
        <f>VLOOKUP($A17,'2'!$B$10:$D$45,3,FALSE)</f>
        <v>308.10000000000002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307.05</v>
      </c>
      <c r="J17" s="9">
        <f>VLOOKUP(A17,Formelhilfe!$A$9:$H$44,8,FALSE)</f>
        <v>2</v>
      </c>
      <c r="K17" s="10">
        <f>SUM(C17:H17)</f>
        <v>614.1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307.05</v>
      </c>
      <c r="V17" s="9">
        <f>VLOOKUP(A17,Formelhilfe!$A$9:$P$44,16,FALSE)</f>
        <v>2</v>
      </c>
      <c r="W17" s="11">
        <f>SUM(C17:H17,L17:Q17)</f>
        <v>614.1</v>
      </c>
    </row>
    <row r="18" spans="1:45" ht="18" customHeight="1">
      <c r="A18" s="167" t="s">
        <v>104</v>
      </c>
      <c r="B18" s="100" t="str">
        <f>VLOOKUP(A18,'Wettkampf 1'!$B$10:$C$45,2,FALSE)</f>
        <v>Neuvrees</v>
      </c>
      <c r="C18" s="9">
        <f>VLOOKUP(A18,'Wettkampf 1'!$B$10:$D$45,3,FALSE)</f>
        <v>302.7</v>
      </c>
      <c r="D18" s="9">
        <f>VLOOKUP($A18,'2'!$B$10:$D$45,3,FALSE)</f>
        <v>310.8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306.75</v>
      </c>
      <c r="J18" s="9">
        <f>VLOOKUP(A18,Formelhilfe!$A$9:$H$44,8,FALSE)</f>
        <v>2</v>
      </c>
      <c r="K18" s="10">
        <f>SUM(C18:H18)</f>
        <v>613.5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306.75</v>
      </c>
      <c r="V18" s="9">
        <f>VLOOKUP(A18,Formelhilfe!$A$9:$P$44,16,FALSE)</f>
        <v>2</v>
      </c>
      <c r="W18" s="11">
        <f>SUM(C18:H18,L18:Q18)</f>
        <v>613.5</v>
      </c>
    </row>
    <row r="19" spans="1:45" ht="18" customHeight="1">
      <c r="A19" s="167" t="s">
        <v>105</v>
      </c>
      <c r="B19" s="100" t="str">
        <f>VLOOKUP(A19,'Wettkampf 1'!$B$10:$C$45,2,FALSE)</f>
        <v>Börgewald I</v>
      </c>
      <c r="C19" s="9">
        <f>VLOOKUP(A19,'Wettkampf 1'!$B$10:$D$45,3,FALSE)</f>
        <v>305.5</v>
      </c>
      <c r="D19" s="9">
        <f>VLOOKUP($A19,'2'!$B$10:$D$45,3,FALSE)</f>
        <v>307.5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306.5</v>
      </c>
      <c r="J19" s="9">
        <f>VLOOKUP(A19,Formelhilfe!$A$9:$H$44,8,FALSE)</f>
        <v>2</v>
      </c>
      <c r="K19" s="10">
        <f>SUM(C19:H19)</f>
        <v>613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306.5</v>
      </c>
      <c r="V19" s="9">
        <f>VLOOKUP(A19,Formelhilfe!$A$9:$P$44,16,FALSE)</f>
        <v>2</v>
      </c>
      <c r="W19" s="11">
        <f>SUM(C19:H19,L19:Q19)</f>
        <v>613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>
      <c r="A20" s="167" t="s">
        <v>109</v>
      </c>
      <c r="B20" s="100" t="str">
        <f>VLOOKUP(A20,'Wettkampf 1'!$B$10:$C$45,2,FALSE)</f>
        <v>Ostenwalde I</v>
      </c>
      <c r="C20" s="9">
        <f>VLOOKUP(A20,'Wettkampf 1'!$B$10:$D$45,3,FALSE)</f>
        <v>305.5</v>
      </c>
      <c r="D20" s="9">
        <f>VLOOKUP($A20,'2'!$B$10:$D$45,3,FALSE)</f>
        <v>307.3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306.39999999999998</v>
      </c>
      <c r="J20" s="9">
        <f>VLOOKUP(A20,Formelhilfe!$A$9:$H$44,8,FALSE)</f>
        <v>2</v>
      </c>
      <c r="K20" s="10">
        <f>SUM(C20:H20)</f>
        <v>612.79999999999995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306.39999999999998</v>
      </c>
      <c r="V20" s="9">
        <f>VLOOKUP(A20,Formelhilfe!$A$9:$P$44,16,FALSE)</f>
        <v>2</v>
      </c>
      <c r="W20" s="11">
        <f>SUM(C20:H20,L20:Q20)</f>
        <v>612.79999999999995</v>
      </c>
    </row>
    <row r="21" spans="1:45" ht="18" customHeight="1">
      <c r="A21" s="167" t="s">
        <v>106</v>
      </c>
      <c r="B21" s="100" t="str">
        <f>VLOOKUP(A21,'Wettkampf 1'!$B$10:$C$45,2,FALSE)</f>
        <v>Börgewald I</v>
      </c>
      <c r="C21" s="9">
        <f>VLOOKUP(A21,'Wettkampf 1'!$B$10:$D$45,3,FALSE)</f>
        <v>305</v>
      </c>
      <c r="D21" s="9">
        <f>VLOOKUP($A21,'2'!$B$10:$D$45,3,FALSE)</f>
        <v>306.60000000000002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305.8</v>
      </c>
      <c r="J21" s="9">
        <f>VLOOKUP(A21,Formelhilfe!$A$9:$H$44,8,FALSE)</f>
        <v>2</v>
      </c>
      <c r="K21" s="10">
        <f>SUM(C21:H21)</f>
        <v>611.6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305.8</v>
      </c>
      <c r="V21" s="9">
        <f>VLOOKUP(A21,Formelhilfe!$A$9:$P$44,16,FALSE)</f>
        <v>2</v>
      </c>
      <c r="W21" s="11">
        <f>SUM(C21:H21,L21:Q21)</f>
        <v>611.6</v>
      </c>
    </row>
    <row r="22" spans="1:45" ht="18" customHeight="1">
      <c r="A22" s="167" t="s">
        <v>111</v>
      </c>
      <c r="B22" s="100" t="str">
        <f>VLOOKUP(A22,'Wettkampf 1'!$B$10:$C$45,2,FALSE)</f>
        <v>Ostenwalde I</v>
      </c>
      <c r="C22" s="9">
        <f>VLOOKUP(A22,'Wettkampf 1'!$B$10:$D$45,3,FALSE)</f>
        <v>306.89999999999998</v>
      </c>
      <c r="D22" s="9">
        <f>VLOOKUP($A22,'2'!$B$10:$D$45,3,FALSE)</f>
        <v>304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305.45</v>
      </c>
      <c r="J22" s="9">
        <f>VLOOKUP(A22,Formelhilfe!$A$9:$H$44,8,FALSE)</f>
        <v>2</v>
      </c>
      <c r="K22" s="10">
        <f>SUM(C22:H22)</f>
        <v>610.9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305.45</v>
      </c>
      <c r="V22" s="9">
        <f>VLOOKUP(A22,Formelhilfe!$A$9:$P$44,16,FALSE)</f>
        <v>2</v>
      </c>
      <c r="W22" s="11">
        <f>SUM(C22:H22,L22:Q22)</f>
        <v>610.9</v>
      </c>
    </row>
    <row r="23" spans="1:45" ht="18" customHeight="1">
      <c r="A23" s="167" t="s">
        <v>99</v>
      </c>
      <c r="B23" s="100" t="str">
        <f>VLOOKUP(A23,'Wettkampf 1'!$B$10:$C$45,2,FALSE)</f>
        <v>Lorup</v>
      </c>
      <c r="C23" s="9">
        <f>VLOOKUP(A23,'Wettkampf 1'!$B$10:$D$45,3,FALSE)</f>
        <v>305.2</v>
      </c>
      <c r="D23" s="9">
        <f>VLOOKUP($A23,'2'!$B$10:$D$45,3,FALSE)</f>
        <v>301.89999999999998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303.54999999999995</v>
      </c>
      <c r="J23" s="9">
        <f>VLOOKUP(A23,Formelhilfe!$A$9:$H$44,8,FALSE)</f>
        <v>2</v>
      </c>
      <c r="K23" s="10">
        <f>SUM(C23:H23)</f>
        <v>607.09999999999991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303.54999999999995</v>
      </c>
      <c r="V23" s="9">
        <f>VLOOKUP(A23,Formelhilfe!$A$9:$P$44,16,FALSE)</f>
        <v>2</v>
      </c>
      <c r="W23" s="11">
        <f>SUM(C23:H23,L23:Q23)</f>
        <v>607.09999999999991</v>
      </c>
    </row>
    <row r="24" spans="1:45" ht="18" customHeight="1">
      <c r="A24" s="167" t="s">
        <v>112</v>
      </c>
      <c r="B24" s="100" t="str">
        <f>VLOOKUP(A24,'Wettkampf 1'!$B$10:$C$45,2,FALSE)</f>
        <v>Ostenwalde I</v>
      </c>
      <c r="C24" s="9">
        <f>VLOOKUP(A24,'Wettkampf 1'!$B$10:$D$45,3,FALSE)</f>
        <v>303.8</v>
      </c>
      <c r="D24" s="9">
        <f>VLOOKUP($A24,'2'!$B$10:$D$45,3,FALSE)</f>
        <v>303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303.39999999999998</v>
      </c>
      <c r="J24" s="9">
        <f>VLOOKUP(A24,Formelhilfe!$A$9:$H$44,8,FALSE)</f>
        <v>2</v>
      </c>
      <c r="K24" s="10">
        <f>SUM(C24:H24)</f>
        <v>606.79999999999995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303.39999999999998</v>
      </c>
      <c r="V24" s="9">
        <f>VLOOKUP(A24,Formelhilfe!$A$9:$P$44,16,FALSE)</f>
        <v>2</v>
      </c>
      <c r="W24" s="11">
        <f>SUM(C24:H24,L24:Q24)</f>
        <v>606.79999999999995</v>
      </c>
    </row>
    <row r="25" spans="1:45" ht="18" customHeight="1">
      <c r="A25" s="167" t="s">
        <v>113</v>
      </c>
      <c r="B25" s="100" t="str">
        <f>VLOOKUP(A25,'Wettkampf 1'!$B$10:$C$45,2,FALSE)</f>
        <v>Ostenwalde I</v>
      </c>
      <c r="C25" s="9">
        <f>VLOOKUP(A25,'Wettkampf 1'!$B$10:$D$45,3,FALSE)</f>
        <v>296.10000000000002</v>
      </c>
      <c r="D25" s="9">
        <f>VLOOKUP($A25,'2'!$B$10:$D$45,3,FALSE)</f>
        <v>307.39999999999998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301.75</v>
      </c>
      <c r="J25" s="9">
        <f>VLOOKUP(A25,Formelhilfe!$A$9:$H$44,8,FALSE)</f>
        <v>2</v>
      </c>
      <c r="K25" s="10">
        <f>SUM(C25:H25)</f>
        <v>603.5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301.75</v>
      </c>
      <c r="V25" s="9">
        <f>VLOOKUP(A25,Formelhilfe!$A$9:$P$44,16,FALSE)</f>
        <v>2</v>
      </c>
      <c r="W25" s="11">
        <f>SUM(C25:H25,L25:Q25)</f>
        <v>603.5</v>
      </c>
    </row>
    <row r="26" spans="1:45" ht="18" customHeight="1">
      <c r="A26" s="167" t="s">
        <v>114</v>
      </c>
      <c r="B26" s="100" t="str">
        <f>VLOOKUP(A26,'Wettkampf 1'!$B$10:$C$45,2,FALSE)</f>
        <v>Ostenwalde I</v>
      </c>
      <c r="C26" s="9">
        <f>VLOOKUP(A26,'Wettkampf 1'!$B$10:$D$45,3,FALSE)</f>
        <v>294</v>
      </c>
      <c r="D26" s="9">
        <f>VLOOKUP($A26,'2'!$B$10:$D$45,3,FALSE)</f>
        <v>298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296</v>
      </c>
      <c r="J26" s="9">
        <f>VLOOKUP(A26,Formelhilfe!$A$9:$H$44,8,FALSE)</f>
        <v>2</v>
      </c>
      <c r="K26" s="10">
        <f>SUM(C26:H26)</f>
        <v>592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296</v>
      </c>
      <c r="V26" s="9">
        <f>VLOOKUP(A26,Formelhilfe!$A$9:$P$44,16,FALSE)</f>
        <v>2</v>
      </c>
      <c r="W26" s="11">
        <f>SUM(C26:H26,L26:Q26)</f>
        <v>592</v>
      </c>
    </row>
    <row r="27" spans="1:45" ht="18" customHeight="1">
      <c r="A27" s="167" t="s">
        <v>118</v>
      </c>
      <c r="B27" s="100" t="str">
        <f>VLOOKUP(A27,'Wettkampf 1'!$B$10:$C$45,2,FALSE)</f>
        <v>Esterwegen I</v>
      </c>
      <c r="C27" s="9">
        <f>VLOOKUP(A27,'Wettkampf 1'!$B$10:$D$45,3,FALSE)</f>
        <v>0</v>
      </c>
      <c r="D27" s="9">
        <f>VLOOKUP($A27,'2'!$B$10:$D$45,3,FALSE)</f>
        <v>303.8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303.8</v>
      </c>
      <c r="J27" s="9">
        <f>VLOOKUP(A27,Formelhilfe!$A$9:$H$44,8,FALSE)</f>
        <v>1</v>
      </c>
      <c r="K27" s="10">
        <f>SUM(C27:H27)</f>
        <v>303.8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303.8</v>
      </c>
      <c r="V27" s="9">
        <f>VLOOKUP(A27,Formelhilfe!$A$9:$P$44,16,FALSE)</f>
        <v>1</v>
      </c>
      <c r="W27" s="11">
        <f>SUM(C27:H27,L27:Q27)</f>
        <v>303.8</v>
      </c>
    </row>
    <row r="28" spans="1:45" ht="21">
      <c r="A28" s="167" t="s">
        <v>100</v>
      </c>
      <c r="B28" s="100" t="str">
        <f>VLOOKUP(A28,'Wettkampf 1'!$B$10:$C$45,2,FALSE)</f>
        <v>Lorup</v>
      </c>
      <c r="C28" s="9">
        <f>VLOOKUP(A28,'Wettkampf 1'!$B$10:$D$45,3,FALSE)</f>
        <v>0</v>
      </c>
      <c r="D28" s="9">
        <f>VLOOKUP($A28,'2'!$B$10:$D$45,3,FALSE)</f>
        <v>295.10000000000002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295.10000000000002</v>
      </c>
      <c r="J28" s="9">
        <f>VLOOKUP(A28,Formelhilfe!$A$9:$H$44,8,FALSE)</f>
        <v>1</v>
      </c>
      <c r="K28" s="10">
        <f>SUM(C28:H28)</f>
        <v>295.10000000000002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295.10000000000002</v>
      </c>
      <c r="V28" s="9">
        <f>VLOOKUP(A28,Formelhilfe!$A$9:$P$44,16,FALSE)</f>
        <v>1</v>
      </c>
      <c r="W28" s="11">
        <f>SUM(C28:H28,L28:Q28)</f>
        <v>295.10000000000002</v>
      </c>
    </row>
    <row r="29" spans="1:45" ht="21">
      <c r="A29" s="137" t="s">
        <v>58</v>
      </c>
      <c r="B29" s="100" t="str">
        <f>VLOOKUP(A29,'Wettkampf 1'!$B$10:$C$45,2,FALSE)</f>
        <v>Esterwegen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>
      <c r="A30" s="137" t="s">
        <v>59</v>
      </c>
      <c r="B30" s="100" t="str">
        <f>VLOOKUP(A30,'Wettkampf 1'!$B$10:$C$45,2,FALSE)</f>
        <v>Rastdorf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>
      <c r="A31" s="137" t="s">
        <v>60</v>
      </c>
      <c r="B31" s="100" t="str">
        <f>VLOOKUP(A31,'Wettkampf 1'!$B$10:$C$45,2,FALSE)</f>
        <v>Rastdorf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>
      <c r="A32" s="137" t="s">
        <v>61</v>
      </c>
      <c r="B32" s="100" t="str">
        <f>VLOOKUP(A32,'Wettkampf 1'!$B$10:$C$45,2,FALSE)</f>
        <v>Lorup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>
      <c r="A33" s="137" t="s">
        <v>62</v>
      </c>
      <c r="B33" s="100" t="str">
        <f>VLOOKUP(A33,'Wettkampf 1'!$B$10:$C$45,2,FALSE)</f>
        <v>Lorup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>
      <c r="A34" s="137" t="s">
        <v>63</v>
      </c>
      <c r="B34" s="100" t="str">
        <f>VLOOKUP(A34,'Wettkampf 1'!$B$10:$C$45,2,FALSE)</f>
        <v>Neuvrees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>
      <c r="A35" s="137" t="s">
        <v>64</v>
      </c>
      <c r="B35" s="100" t="str">
        <f>VLOOKUP(A35,'Wettkampf 1'!$B$10:$C$45,2,FALSE)</f>
        <v>Neuvrees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>
      <c r="A36" s="137" t="s">
        <v>65</v>
      </c>
      <c r="B36" s="100" t="str">
        <f>VLOOKUP(A36,'Wettkampf 1'!$B$10:$C$45,2,FALSE)</f>
        <v>Börgewald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>
      <c r="A37" s="137" t="s">
        <v>66</v>
      </c>
      <c r="B37" s="100" t="str">
        <f>VLOOKUP(A37,'Wettkampf 1'!$B$10:$C$45,2,FALSE)</f>
        <v>Börgewald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>
      <c r="D38" s="1"/>
      <c r="I38"/>
      <c r="J38"/>
      <c r="O38" s="1"/>
      <c r="U38"/>
      <c r="V38"/>
    </row>
    <row r="39" spans="1:23">
      <c r="D39" s="1"/>
      <c r="I39"/>
      <c r="J39"/>
      <c r="O39" s="1"/>
      <c r="U39"/>
      <c r="V39"/>
    </row>
    <row r="40" spans="1:23">
      <c r="D40" s="1"/>
      <c r="I40"/>
      <c r="J40"/>
      <c r="O40" s="1"/>
      <c r="U40"/>
      <c r="V40"/>
    </row>
    <row r="41" spans="1:23">
      <c r="D41" s="1"/>
      <c r="I41"/>
      <c r="J41"/>
      <c r="O41" s="1"/>
      <c r="U41"/>
      <c r="V41"/>
    </row>
    <row r="42" spans="1:23">
      <c r="D42" s="1"/>
      <c r="I42"/>
      <c r="J42"/>
      <c r="O42" s="1"/>
      <c r="U42"/>
      <c r="V42"/>
    </row>
    <row r="43" spans="1:23">
      <c r="D43" s="1"/>
      <c r="I43"/>
      <c r="J43"/>
      <c r="O43" s="1"/>
      <c r="U43"/>
      <c r="V43"/>
    </row>
    <row r="44" spans="1:23">
      <c r="D44" s="1"/>
      <c r="I44"/>
      <c r="J44"/>
      <c r="O44" s="1"/>
      <c r="U44"/>
      <c r="V44"/>
    </row>
    <row r="45" spans="1:23">
      <c r="D45" s="1"/>
      <c r="I45"/>
      <c r="J45"/>
      <c r="O45" s="1"/>
      <c r="U45"/>
      <c r="V45"/>
    </row>
    <row r="46" spans="1:23">
      <c r="D46" s="1"/>
      <c r="I46"/>
      <c r="J46"/>
      <c r="O46" s="1"/>
      <c r="U46"/>
      <c r="V46"/>
    </row>
    <row r="47" spans="1:23">
      <c r="D47" s="1"/>
      <c r="I47"/>
      <c r="J47"/>
      <c r="O47" s="1"/>
      <c r="U47"/>
      <c r="V47"/>
    </row>
    <row r="48" spans="1:23">
      <c r="D48" s="1"/>
      <c r="I48"/>
      <c r="J48"/>
      <c r="O48" s="1"/>
      <c r="U48"/>
      <c r="V48"/>
    </row>
    <row r="49" spans="4:22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>
    <sortState ref="A2:W37">
      <sortCondition descending="1" ref="W1"/>
    </sortState>
  </autoFilter>
  <dataValidations count="1">
    <dataValidation type="list" allowBlank="1" showInputMessage="1" showErrorMessage="1" sqref="B2:B37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2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1:U45"/>
  <sheetViews>
    <sheetView workbookViewId="0">
      <selection activeCell="A2" sqref="A2:A7"/>
    </sheetView>
  </sheetViews>
  <sheetFormatPr baseColWidth="10" defaultColWidth="7" defaultRowHeight="15"/>
  <cols>
    <col min="1" max="1" width="19.42578125" style="13" bestFit="1" customWidth="1"/>
    <col min="2" max="16384" width="7" style="13"/>
  </cols>
  <sheetData>
    <row r="1" spans="1:21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>
      <c r="A2" s="13" t="str">
        <f>'Wettkampf 1'!B2</f>
        <v>Esterwegen I</v>
      </c>
      <c r="B2" s="13">
        <f>IF('Wettkampf 1'!D2&gt;0,1,0)</f>
        <v>1</v>
      </c>
      <c r="C2" s="13">
        <f>IF('2'!$D2&gt;0,1,0)</f>
        <v>1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18</v>
      </c>
      <c r="T2" s="13" t="s">
        <v>14</v>
      </c>
      <c r="U2" s="13" t="s">
        <v>28</v>
      </c>
    </row>
    <row r="3" spans="1:21">
      <c r="A3" s="13" t="str">
        <f>'Wettkampf 1'!B3</f>
        <v>Rastdorf</v>
      </c>
      <c r="B3" s="13">
        <f>IF('Wettkampf 1'!D3&gt;0,1,0)</f>
        <v>1</v>
      </c>
      <c r="C3" s="13">
        <f>IF('2'!$D3&gt;0,1,0)</f>
        <v>1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19</v>
      </c>
      <c r="T3" s="13" t="s">
        <v>26</v>
      </c>
      <c r="U3" s="13" t="s">
        <v>29</v>
      </c>
    </row>
    <row r="4" spans="1:21">
      <c r="A4" s="13" t="str">
        <f>'Wettkampf 1'!B4</f>
        <v>Lorup</v>
      </c>
      <c r="B4" s="13">
        <f>IF('Wettkampf 1'!D4&gt;0,1,0)</f>
        <v>1</v>
      </c>
      <c r="C4" s="13">
        <f>IF('2'!$D4&gt;0,1,0)</f>
        <v>1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20</v>
      </c>
      <c r="T4" s="13" t="s">
        <v>16</v>
      </c>
      <c r="U4" s="13" t="s">
        <v>30</v>
      </c>
    </row>
    <row r="5" spans="1:21">
      <c r="A5" s="13" t="str">
        <f>'Wettkampf 1'!B5</f>
        <v>Neuvrees</v>
      </c>
      <c r="B5" s="13">
        <f>IF('Wettkampf 1'!D5&gt;0,1,0)</f>
        <v>1</v>
      </c>
      <c r="C5" s="13">
        <f>IF('2'!$D5&gt;0,1,0)</f>
        <v>1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21</v>
      </c>
      <c r="T5" s="13" t="s">
        <v>55</v>
      </c>
      <c r="U5" s="13" t="s">
        <v>32</v>
      </c>
    </row>
    <row r="6" spans="1:21">
      <c r="A6" s="13" t="str">
        <f>'Wettkampf 1'!B6</f>
        <v>Börgewald I</v>
      </c>
      <c r="B6" s="13">
        <f>IF('Wettkampf 1'!D6&gt;0,1,0)</f>
        <v>1</v>
      </c>
      <c r="C6" s="13">
        <f>IF('2'!$D6&gt;0,1,0)</f>
        <v>1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22</v>
      </c>
    </row>
    <row r="7" spans="1:21">
      <c r="A7" s="13" t="str">
        <f>'Wettkampf 1'!B7</f>
        <v>Ostenwalde I</v>
      </c>
      <c r="B7" s="13">
        <f>IF('Wettkampf 1'!D7&gt;0,1,0)</f>
        <v>1</v>
      </c>
      <c r="C7" s="13">
        <f>IF('2'!$D7&gt;0,1,0)</f>
        <v>1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23</v>
      </c>
    </row>
    <row r="8" spans="1:21">
      <c r="S8" s="13" t="s">
        <v>24</v>
      </c>
    </row>
    <row r="9" spans="1:21" ht="15.75">
      <c r="A9" s="167" t="s">
        <v>89</v>
      </c>
      <c r="B9" s="13">
        <f>IF('Wettkampf 1'!D10&gt;0,1,0)</f>
        <v>1</v>
      </c>
      <c r="C9" s="13">
        <f>IF('2'!$D10&gt;0,1,0)</f>
        <v>1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25</v>
      </c>
    </row>
    <row r="10" spans="1:21" ht="15.75">
      <c r="A10" s="167" t="s">
        <v>90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31</v>
      </c>
    </row>
    <row r="11" spans="1:21" ht="15.75">
      <c r="A11" s="167" t="s">
        <v>91</v>
      </c>
      <c r="B11" s="13">
        <f>IF('Wettkampf 1'!D12&gt;0,1,0)</f>
        <v>1</v>
      </c>
      <c r="C11" s="13">
        <f>IF('2'!$D12&gt;0,1,0)</f>
        <v>1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75">
      <c r="A12" s="167" t="s">
        <v>92</v>
      </c>
      <c r="B12" s="13">
        <f>IF('Wettkampf 1'!D13&gt;0,1,0)</f>
        <v>1</v>
      </c>
      <c r="C12" s="13">
        <f>IF('2'!$D13&gt;0,1,0)</f>
        <v>1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75">
      <c r="A13" s="167" t="s">
        <v>118</v>
      </c>
      <c r="B13" s="13">
        <f>IF('Wettkampf 1'!D14&gt;0,1,0)</f>
        <v>0</v>
      </c>
      <c r="C13" s="13">
        <f>IF('2'!$D14&gt;0,1,0)</f>
        <v>1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1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1</v>
      </c>
    </row>
    <row r="14" spans="1:21" ht="15.75">
      <c r="A14" s="137" t="s">
        <v>58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75">
      <c r="A15" s="167" t="s">
        <v>93</v>
      </c>
      <c r="B15" s="13">
        <f>IF('Wettkampf 1'!D16&gt;0,1,0)</f>
        <v>1</v>
      </c>
      <c r="C15" s="13">
        <f>IF('2'!$D16&gt;0,1,0)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75">
      <c r="A16" s="167" t="s">
        <v>94</v>
      </c>
      <c r="B16" s="13">
        <f>IF('Wettkampf 1'!D17&gt;0,1,0)</f>
        <v>1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75">
      <c r="A17" s="167" t="s">
        <v>95</v>
      </c>
      <c r="B17" s="13">
        <f>IF('Wettkampf 1'!D18&gt;0,1,0)</f>
        <v>1</v>
      </c>
      <c r="C17" s="13">
        <f>IF('2'!$D18&gt;0,1,0)</f>
        <v>1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75">
      <c r="A18" s="167" t="s">
        <v>96</v>
      </c>
      <c r="B18" s="13">
        <f>IF('Wettkampf 1'!D19&gt;0,1,0)</f>
        <v>1</v>
      </c>
      <c r="C18" s="13">
        <f>IF('2'!$D19&gt;0,1,0)</f>
        <v>1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75">
      <c r="A19" s="137" t="s">
        <v>59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75">
      <c r="A20" s="137" t="s">
        <v>60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75">
      <c r="A21" s="167" t="s">
        <v>97</v>
      </c>
      <c r="B21" s="13">
        <f>IF('Wettkampf 1'!D22&gt;0,1,0)</f>
        <v>1</v>
      </c>
      <c r="C21" s="13">
        <f>IF('2'!$D22&gt;0,1,0)</f>
        <v>1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75">
      <c r="A22" s="167" t="s">
        <v>98</v>
      </c>
      <c r="B22" s="13">
        <f>IF('Wettkampf 1'!D23&gt;0,1,0)</f>
        <v>1</v>
      </c>
      <c r="C22" s="13">
        <f>IF('2'!$D23&gt;0,1,0)</f>
        <v>1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75">
      <c r="A23" s="167" t="s">
        <v>99</v>
      </c>
      <c r="B23" s="13">
        <f>IF('Wettkampf 1'!D24&gt;0,1,0)</f>
        <v>1</v>
      </c>
      <c r="C23" s="13">
        <f>IF('2'!$D24&gt;0,1,0)</f>
        <v>1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2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2</v>
      </c>
    </row>
    <row r="24" spans="1:16" ht="15.75">
      <c r="A24" s="167" t="s">
        <v>100</v>
      </c>
      <c r="B24" s="13">
        <f>IF('Wettkampf 1'!D25&gt;0,1,0)</f>
        <v>0</v>
      </c>
      <c r="C24" s="13">
        <f>IF('2'!$D25&gt;0,1,0)</f>
        <v>1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1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1</v>
      </c>
    </row>
    <row r="25" spans="1:16" ht="15.75">
      <c r="A25" s="137" t="s">
        <v>61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75">
      <c r="A26" s="137" t="s">
        <v>62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75">
      <c r="A27" s="167" t="s">
        <v>101</v>
      </c>
      <c r="B27" s="13">
        <f>IF('Wettkampf 1'!D28&gt;0,1,0)</f>
        <v>1</v>
      </c>
      <c r="C27" s="13">
        <f>IF('2'!$D28&gt;0,1,0)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75">
      <c r="A28" s="167" t="s">
        <v>102</v>
      </c>
      <c r="B28" s="13">
        <f>IF('Wettkampf 1'!D29&gt;0,1,0)</f>
        <v>1</v>
      </c>
      <c r="C28" s="13">
        <f>IF('2'!$D29&gt;0,1,0)</f>
        <v>1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2</v>
      </c>
    </row>
    <row r="29" spans="1:16" ht="15.75">
      <c r="A29" s="167" t="s">
        <v>103</v>
      </c>
      <c r="B29" s="13">
        <f>IF('Wettkampf 1'!D30&gt;0,1,0)</f>
        <v>1</v>
      </c>
      <c r="C29" s="13">
        <f>IF('2'!$D30&gt;0,1,0)</f>
        <v>1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2</v>
      </c>
    </row>
    <row r="30" spans="1:16" ht="15.75">
      <c r="A30" s="167" t="s">
        <v>104</v>
      </c>
      <c r="B30" s="13">
        <f>IF('Wettkampf 1'!D31&gt;0,1,0)</f>
        <v>1</v>
      </c>
      <c r="C30" s="13">
        <f>IF('2'!$D31&gt;0,1,0)</f>
        <v>1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2</v>
      </c>
    </row>
    <row r="31" spans="1:16" ht="15.75">
      <c r="A31" s="137" t="s">
        <v>63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75">
      <c r="A32" s="137" t="s">
        <v>64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75">
      <c r="A33" s="167" t="s">
        <v>105</v>
      </c>
      <c r="B33" s="13">
        <f>IF('Wettkampf 1'!D34&gt;0,1,0)</f>
        <v>1</v>
      </c>
      <c r="C33" s="13">
        <f>IF('2'!$D34&gt;0,1,0)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2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2</v>
      </c>
    </row>
    <row r="34" spans="1:16" ht="15.75">
      <c r="A34" s="167" t="s">
        <v>106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2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2</v>
      </c>
    </row>
    <row r="35" spans="1:16" ht="15.75">
      <c r="A35" s="167" t="s">
        <v>107</v>
      </c>
      <c r="B35" s="13">
        <f>IF('Wettkampf 1'!D36&gt;0,1,0)</f>
        <v>1</v>
      </c>
      <c r="C35" s="13">
        <f>IF('2'!$D36&gt;0,1,0)</f>
        <v>1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2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2</v>
      </c>
    </row>
    <row r="36" spans="1:16" ht="15.75">
      <c r="A36" s="167" t="s">
        <v>108</v>
      </c>
      <c r="B36" s="13">
        <f>IF('Wettkampf 1'!D37&gt;0,1,0)</f>
        <v>1</v>
      </c>
      <c r="C36" s="13">
        <f>IF('2'!$D37&gt;0,1,0)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2</v>
      </c>
    </row>
    <row r="37" spans="1:16" ht="15.75">
      <c r="A37" s="137" t="s">
        <v>65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75">
      <c r="A38" s="137" t="s">
        <v>66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75">
      <c r="A39" s="167" t="s">
        <v>109</v>
      </c>
      <c r="B39" s="13">
        <f>IF('Wettkampf 1'!D40&gt;0,1,0)</f>
        <v>1</v>
      </c>
      <c r="C39" s="13">
        <f>IF('2'!$D40&gt;0,1,0)</f>
        <v>1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2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2</v>
      </c>
    </row>
    <row r="40" spans="1:16" ht="15.75">
      <c r="A40" s="167" t="s">
        <v>110</v>
      </c>
      <c r="B40" s="13">
        <f>IF('Wettkampf 1'!D41&gt;0,1,0)</f>
        <v>1</v>
      </c>
      <c r="C40" s="13">
        <f>IF('2'!$D41&gt;0,1,0)</f>
        <v>1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2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2</v>
      </c>
    </row>
    <row r="41" spans="1:16" ht="15.75">
      <c r="A41" s="167" t="s">
        <v>111</v>
      </c>
      <c r="B41" s="13">
        <f>IF('Wettkampf 1'!D42&gt;0,1,0)</f>
        <v>1</v>
      </c>
      <c r="C41" s="13">
        <f>IF('2'!$D42&gt;0,1,0)</f>
        <v>1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2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2</v>
      </c>
    </row>
    <row r="42" spans="1:16" ht="15.75">
      <c r="A42" s="167" t="s">
        <v>112</v>
      </c>
      <c r="B42" s="13">
        <f>IF('Wettkampf 1'!D43&gt;0,1,0)</f>
        <v>1</v>
      </c>
      <c r="C42" s="13">
        <f>IF('2'!$D43&gt;0,1,0)</f>
        <v>1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2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2</v>
      </c>
    </row>
    <row r="43" spans="1:16" ht="15.75">
      <c r="A43" s="167" t="s">
        <v>113</v>
      </c>
      <c r="B43" s="13">
        <f>IF('Wettkampf 1'!D44&gt;0,1,0)</f>
        <v>1</v>
      </c>
      <c r="C43" s="13">
        <f>IF('2'!$D44&gt;0,1,0)</f>
        <v>1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2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2</v>
      </c>
    </row>
    <row r="44" spans="1:16" ht="15.75">
      <c r="A44" s="167" t="s">
        <v>114</v>
      </c>
      <c r="B44" s="13">
        <f>IF('Wettkampf 1'!D45&gt;0,1,0)</f>
        <v>1</v>
      </c>
      <c r="C44" s="13">
        <f>IF('2'!$D45&gt;0,1,0)</f>
        <v>1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2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2</v>
      </c>
    </row>
    <row r="45" spans="1:16" s="17" customFormat="1">
      <c r="B45" s="17">
        <f>SUM(B9:B44)</f>
        <v>25</v>
      </c>
      <c r="C45" s="17">
        <f t="shared" ref="C45:G45" si="9">SUM(C9:C44)</f>
        <v>27</v>
      </c>
      <c r="D45" s="17">
        <f t="shared" si="9"/>
        <v>0</v>
      </c>
      <c r="E45" s="17">
        <f t="shared" si="9"/>
        <v>0</v>
      </c>
      <c r="F45" s="17">
        <f t="shared" si="9"/>
        <v>0</v>
      </c>
      <c r="G45" s="17">
        <f t="shared" si="9"/>
        <v>0</v>
      </c>
      <c r="H45" s="17">
        <f t="shared" ref="H45" si="10">SUM(H9:H38)</f>
        <v>40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52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7109375" defaultRowHeight="23.25" customHeight="1"/>
  <cols>
    <col min="9" max="9" width="15.7109375" style="1"/>
    <col min="19" max="19" width="15.7109375" style="1"/>
  </cols>
  <sheetData>
    <row r="2" spans="1:20" ht="23.25" customHeight="1">
      <c r="A2" s="12"/>
      <c r="B2" s="120" t="s">
        <v>83</v>
      </c>
      <c r="C2" s="7">
        <f>VLOOKUP($B$2:$B$7,'Wettkampf 1'!$B$2:$D$7,3,FALSE)</f>
        <v>932.90000000000009</v>
      </c>
      <c r="D2" s="5">
        <f>VLOOKUP($B$2:$B$7,'2'!$B$2:$D$7,3,FALSE)</f>
        <v>930.59999999999991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J2/Formelhilfe!H3</f>
        <v>931.75</v>
      </c>
      <c r="J2" s="5">
        <f>SUM(C2:H2)</f>
        <v>1863.5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R2/Formelhilfe!O3</f>
        <v>#DIV/0!</v>
      </c>
      <c r="R2" s="5">
        <f>SUM(K2:P2)</f>
        <v>0</v>
      </c>
      <c r="S2" s="5">
        <f>T2/Formelhilfe!P3</f>
        <v>931.75</v>
      </c>
      <c r="T2" s="6">
        <f>SUM(C2:H2,K2:P2)</f>
        <v>1863.5</v>
      </c>
    </row>
    <row r="3" spans="1:20" ht="23.25" customHeight="1">
      <c r="A3" s="12"/>
      <c r="B3" s="120" t="s">
        <v>80</v>
      </c>
      <c r="C3" s="7">
        <f>VLOOKUP($B$2:$B$7,'Wettkampf 1'!$B$2:$D$7,3,FALSE)</f>
        <v>926.2</v>
      </c>
      <c r="D3" s="5">
        <f>VLOOKUP($B$2:$B$7,'2'!$B$2:$D$7,3,FALSE)</f>
        <v>932.6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J3/Formelhilfe!H4</f>
        <v>929.40000000000009</v>
      </c>
      <c r="J3" s="5">
        <f>SUM(C3:H3)</f>
        <v>1858.8000000000002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R3/Formelhilfe!O4</f>
        <v>#DIV/0!</v>
      </c>
      <c r="R3" s="5">
        <f>SUM(K3:P3)</f>
        <v>0</v>
      </c>
      <c r="S3" s="5">
        <f>T3/Formelhilfe!P4</f>
        <v>929.40000000000009</v>
      </c>
      <c r="T3" s="6">
        <f>SUM(C3:H3,K3:P3)</f>
        <v>1858.8000000000002</v>
      </c>
    </row>
    <row r="4" spans="1:20" ht="23.25" customHeight="1">
      <c r="A4" s="12"/>
      <c r="B4" s="120" t="s">
        <v>82</v>
      </c>
      <c r="C4" s="7">
        <f>VLOOKUP($B$2:$B$7,'Wettkampf 1'!$B$2:$D$7,3,FALSE)</f>
        <v>922.2</v>
      </c>
      <c r="D4" s="5">
        <f>VLOOKUP($B$2:$B$7,'2'!$B$2:$D$7,3,FALSE)</f>
        <v>934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J4/Formelhilfe!H7</f>
        <v>928.1</v>
      </c>
      <c r="J4" s="5">
        <f>SUM(C4:H4)</f>
        <v>1856.2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R4/Formelhilfe!O7</f>
        <v>#DIV/0!</v>
      </c>
      <c r="R4" s="5">
        <f>SUM(K4:P4)</f>
        <v>0</v>
      </c>
      <c r="S4" s="5">
        <f>T4/Formelhilfe!P7</f>
        <v>928.1</v>
      </c>
      <c r="T4" s="6">
        <f>SUM(C4:H4,K4:P4)</f>
        <v>1856.2</v>
      </c>
    </row>
    <row r="5" spans="1:20" ht="23.25" customHeight="1">
      <c r="A5" s="12"/>
      <c r="B5" s="120" t="s">
        <v>9</v>
      </c>
      <c r="C5" s="7">
        <f>VLOOKUP($B$2:$B$7,'Wettkampf 1'!$B$2:$D$7,3,FALSE)</f>
        <v>923.09999999999991</v>
      </c>
      <c r="D5" s="5">
        <f>VLOOKUP($B$2:$B$7,'2'!$B$2:$D$7,3,FALSE)</f>
        <v>928.9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J5/Formelhilfe!H5</f>
        <v>926</v>
      </c>
      <c r="J5" s="5">
        <f>SUM(C5:H5)</f>
        <v>1852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R5/Formelhilfe!O5</f>
        <v>#DIV/0!</v>
      </c>
      <c r="R5" s="5">
        <f>SUM(K5:P5)</f>
        <v>0</v>
      </c>
      <c r="S5" s="5">
        <f>T5/Formelhilfe!P5</f>
        <v>926</v>
      </c>
      <c r="T5" s="6">
        <f>SUM(C5:H5,K5:P5)</f>
        <v>1852</v>
      </c>
    </row>
    <row r="6" spans="1:20" ht="23.25" customHeight="1">
      <c r="A6" s="12"/>
      <c r="B6" s="120" t="s">
        <v>84</v>
      </c>
      <c r="C6" s="7">
        <f>VLOOKUP($B$2:$B$7,'Wettkampf 1'!$B$2:$D$7,3,FALSE)</f>
        <v>923.2</v>
      </c>
      <c r="D6" s="5">
        <f>VLOOKUP($B$2:$B$7,'2'!$B$2:$D$7,3,FALSE)</f>
        <v>925.40000000000009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J6/Formelhilfe!H2</f>
        <v>924.30000000000007</v>
      </c>
      <c r="J6" s="5">
        <f>SUM(C6:H6)</f>
        <v>1848.6000000000001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R6/Formelhilfe!O2</f>
        <v>#DIV/0!</v>
      </c>
      <c r="R6" s="5">
        <f>SUM(K6:P6)</f>
        <v>0</v>
      </c>
      <c r="S6" s="5">
        <f>T6/Formelhilfe!P2</f>
        <v>924.30000000000007</v>
      </c>
      <c r="T6" s="6">
        <f>SUM(C6:H6,K6:P6)</f>
        <v>1848.6000000000001</v>
      </c>
    </row>
    <row r="7" spans="1:20" ht="23.25" customHeight="1">
      <c r="A7" s="12"/>
      <c r="B7" s="120" t="s">
        <v>86</v>
      </c>
      <c r="C7" s="7">
        <f>VLOOKUP($B$2:$B$7,'Wettkampf 1'!$B$2:$D$7,3,FALSE)</f>
        <v>921.5</v>
      </c>
      <c r="D7" s="5">
        <f>VLOOKUP($B$2:$B$7,'2'!$B$2:$D$7,3,FALSE)</f>
        <v>923.4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J7/Formelhilfe!H6</f>
        <v>922.45</v>
      </c>
      <c r="J7" s="5">
        <f>SUM(C7:H7)</f>
        <v>1844.9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R7/Formelhilfe!O6</f>
        <v>#DIV/0!</v>
      </c>
      <c r="R7" s="5">
        <f>SUM(K7:P7)</f>
        <v>0</v>
      </c>
      <c r="S7" s="5">
        <f>T7/Formelhilfe!P6</f>
        <v>922.45</v>
      </c>
      <c r="T7" s="6">
        <f>SUM(C7:H7,K7:P7)</f>
        <v>1844.9</v>
      </c>
    </row>
    <row r="14" spans="1:20" ht="23.25" customHeight="1">
      <c r="D14" s="1"/>
      <c r="I14"/>
      <c r="N14" s="1"/>
      <c r="S14"/>
    </row>
    <row r="15" spans="1:20" ht="23.25" customHeight="1">
      <c r="D15" s="1"/>
      <c r="I15"/>
      <c r="N15" s="1"/>
      <c r="S15"/>
    </row>
    <row r="16" spans="1:20" ht="23.25" customHeight="1">
      <c r="D16" s="1"/>
      <c r="I16"/>
      <c r="N16" s="1"/>
      <c r="S16"/>
    </row>
    <row r="17" spans="4:19" ht="23.25" customHeight="1">
      <c r="D17" s="1"/>
      <c r="I17"/>
      <c r="N17" s="1"/>
      <c r="S17"/>
    </row>
    <row r="18" spans="4:19" ht="23.25" customHeight="1">
      <c r="D18" s="1"/>
      <c r="I18"/>
      <c r="N18" s="1"/>
      <c r="S18"/>
    </row>
    <row r="19" spans="4:19" ht="23.25" customHeight="1">
      <c r="D19" s="1"/>
      <c r="I19"/>
      <c r="N19" s="1"/>
      <c r="S19"/>
    </row>
    <row r="20" spans="4:19" ht="23.25" customHeight="1">
      <c r="D20" s="1"/>
      <c r="I20"/>
      <c r="N20" s="1"/>
      <c r="S20"/>
    </row>
    <row r="21" spans="4:19" ht="23.25" customHeight="1">
      <c r="D21" s="1"/>
      <c r="I21"/>
      <c r="N21" s="1"/>
      <c r="S21"/>
    </row>
    <row r="22" spans="4:19" ht="23.25" customHeight="1">
      <c r="D22" s="1"/>
      <c r="I22"/>
      <c r="N22" s="1"/>
      <c r="S22"/>
    </row>
    <row r="23" spans="4:19" ht="23.25" customHeight="1">
      <c r="D23" s="1"/>
      <c r="I23"/>
      <c r="N23" s="1"/>
      <c r="S23"/>
    </row>
    <row r="24" spans="4:19" ht="23.25" customHeight="1">
      <c r="D24" s="1"/>
      <c r="I24"/>
      <c r="N24" s="1"/>
      <c r="S24"/>
    </row>
    <row r="25" spans="4:19" ht="23.25" customHeight="1">
      <c r="D25" s="1"/>
      <c r="I25"/>
      <c r="N25" s="1"/>
      <c r="S25"/>
    </row>
    <row r="26" spans="4:19" ht="23.25" customHeight="1">
      <c r="D26" s="1"/>
      <c r="I26"/>
      <c r="N26" s="1"/>
      <c r="S26"/>
    </row>
    <row r="27" spans="4:19" ht="23.25" customHeight="1">
      <c r="D27" s="1"/>
      <c r="I27"/>
      <c r="N27" s="1"/>
      <c r="S27"/>
    </row>
    <row r="28" spans="4:19" ht="23.25" customHeight="1">
      <c r="D28" s="1"/>
      <c r="I28"/>
      <c r="N28" s="1"/>
      <c r="S28"/>
    </row>
    <row r="29" spans="4:19" ht="23.25" customHeight="1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/>
  <cols>
    <col min="1" max="1" width="3.28515625" style="69" bestFit="1" customWidth="1"/>
    <col min="2" max="2" width="20.42578125" style="69" customWidth="1"/>
    <col min="3" max="3" width="16.7109375" style="69" customWidth="1"/>
    <col min="4" max="4" width="16.140625" style="99" customWidth="1"/>
    <col min="5" max="5" width="9.7109375" style="69" customWidth="1"/>
    <col min="6" max="6" width="7" style="69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69" hidden="1" customWidth="1"/>
    <col min="19" max="19" width="22" style="69" hidden="1" customWidth="1"/>
    <col min="20" max="20" width="7.140625" style="69" customWidth="1"/>
    <col min="21" max="21" width="14.140625" style="69" bestFit="1" customWidth="1"/>
    <col min="22" max="22" width="5.42578125" style="69" customWidth="1"/>
    <col min="23" max="26" width="10.14062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40625" style="76" customWidth="1"/>
    <col min="31" max="31" width="19.140625" style="69" bestFit="1" customWidth="1"/>
    <col min="32" max="16384" width="22" style="69"/>
  </cols>
  <sheetData>
    <row r="1" spans="1:29" ht="15" customHeight="1">
      <c r="A1" s="98"/>
      <c r="B1" s="98" t="s">
        <v>56</v>
      </c>
      <c r="C1" s="106"/>
      <c r="D1" s="75" t="s">
        <v>8</v>
      </c>
      <c r="X1" s="118" t="s">
        <v>52</v>
      </c>
      <c r="Y1" s="187" t="str">
        <f>Übersicht!D4</f>
        <v>Esterwegen</v>
      </c>
      <c r="Z1" s="187"/>
    </row>
    <row r="2" spans="1:29" ht="15" customHeight="1">
      <c r="A2" s="98">
        <v>1</v>
      </c>
      <c r="B2" s="120" t="s">
        <v>80</v>
      </c>
      <c r="D2" s="114">
        <f>G46</f>
        <v>926.2</v>
      </c>
      <c r="E2" s="119" t="str">
        <f>IF(H46&gt;4,"Es sind zu viele Schützen in Wertung!"," ")</f>
        <v xml:space="preserve"> </v>
      </c>
      <c r="X2" s="118" t="s">
        <v>36</v>
      </c>
      <c r="Y2" s="188" t="str">
        <f>Übersicht!D3</f>
        <v>15.09.</v>
      </c>
      <c r="Z2" s="187"/>
    </row>
    <row r="3" spans="1:29" ht="15" customHeight="1">
      <c r="A3" s="98">
        <v>2</v>
      </c>
      <c r="B3" s="120" t="s">
        <v>83</v>
      </c>
      <c r="D3" s="114">
        <f>I46</f>
        <v>932.90000000000009</v>
      </c>
      <c r="E3" s="119" t="str">
        <f>IF(J46&gt;4,"Es sind zu viele Schützen in Wertung!"," ")</f>
        <v xml:space="preserve"> </v>
      </c>
    </row>
    <row r="4" spans="1:29" ht="15" customHeight="1">
      <c r="A4" s="98">
        <v>3</v>
      </c>
      <c r="B4" s="120" t="s">
        <v>9</v>
      </c>
      <c r="D4" s="114">
        <f>K46</f>
        <v>923.09999999999991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>
      <c r="A5" s="98">
        <v>4</v>
      </c>
      <c r="B5" s="120" t="s">
        <v>82</v>
      </c>
      <c r="D5" s="114">
        <f>M46</f>
        <v>922.2</v>
      </c>
      <c r="E5" s="119" t="str">
        <f>IF(N46&gt;4,"Es sind zu viele Schützen in Wertung!"," ")</f>
        <v xml:space="preserve"> </v>
      </c>
      <c r="W5" s="109"/>
      <c r="X5" s="116" t="s">
        <v>51</v>
      </c>
      <c r="Y5" s="185" t="s">
        <v>87</v>
      </c>
      <c r="Z5" s="186"/>
      <c r="AA5" s="109"/>
    </row>
    <row r="6" spans="1:29" ht="15" customHeight="1">
      <c r="A6" s="98">
        <v>5</v>
      </c>
      <c r="B6" s="120" t="s">
        <v>86</v>
      </c>
      <c r="D6" s="114">
        <f>O46</f>
        <v>921.5</v>
      </c>
      <c r="E6" s="119" t="str">
        <f>IF(P46&gt;4,"Es sind zu viele Schützen in Wertung!"," ")</f>
        <v xml:space="preserve"> </v>
      </c>
      <c r="W6" s="109"/>
      <c r="X6" s="116" t="s">
        <v>50</v>
      </c>
      <c r="Y6" s="185" t="s">
        <v>88</v>
      </c>
      <c r="Z6" s="186"/>
      <c r="AA6" s="109"/>
    </row>
    <row r="7" spans="1:29" ht="15" customHeight="1">
      <c r="A7" s="98">
        <v>6</v>
      </c>
      <c r="B7" s="120" t="s">
        <v>84</v>
      </c>
      <c r="D7" s="114">
        <f>Q46</f>
        <v>923.2</v>
      </c>
      <c r="E7" s="119" t="str">
        <f>IF(R46&gt;4,"Es sind zu viele Schützen in Wertung!"," ")</f>
        <v xml:space="preserve"> </v>
      </c>
      <c r="W7" s="109"/>
      <c r="X7" s="118" t="s">
        <v>67</v>
      </c>
      <c r="Y7" s="185" t="s">
        <v>87</v>
      </c>
      <c r="Z7" s="186"/>
      <c r="AA7" s="109"/>
    </row>
    <row r="8" spans="1:29" ht="15" customHeight="1">
      <c r="W8" s="109"/>
      <c r="X8" s="109"/>
      <c r="Y8" s="109"/>
      <c r="Z8" s="109"/>
      <c r="AA8" s="109"/>
    </row>
    <row r="9" spans="1:29" ht="59.25" customHeight="1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57</v>
      </c>
      <c r="V9" s="83"/>
      <c r="W9" s="182" t="s">
        <v>37</v>
      </c>
      <c r="X9" s="183"/>
      <c r="Y9" s="183"/>
      <c r="Z9" s="184"/>
    </row>
    <row r="10" spans="1:29" ht="13.15" customHeight="1">
      <c r="A10" s="98">
        <v>1</v>
      </c>
      <c r="B10" s="167" t="s">
        <v>89</v>
      </c>
      <c r="C10" s="100" t="str">
        <f>B2</f>
        <v>Esterwegen I</v>
      </c>
      <c r="D10" s="100">
        <v>306</v>
      </c>
      <c r="E10" s="52"/>
      <c r="F10" s="69">
        <f>IF(E10="x","0",D10)</f>
        <v>306</v>
      </c>
      <c r="G10" s="69">
        <f>IF(C10=$B$2,F10,0)</f>
        <v>306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6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3.15" customHeight="1">
      <c r="A11" s="98">
        <v>2</v>
      </c>
      <c r="B11" s="167" t="s">
        <v>90</v>
      </c>
      <c r="C11" s="166" t="str">
        <f>B2</f>
        <v>Esterwegen I</v>
      </c>
      <c r="D11" s="100">
        <v>310.5</v>
      </c>
      <c r="E11" s="52"/>
      <c r="F11" s="69">
        <f t="shared" ref="F11:F45" si="0">IF(E11="x","0",D11)</f>
        <v>310.5</v>
      </c>
      <c r="G11" s="69">
        <f t="shared" ref="G11:G45" si="1">IF(C11=$B$2,F11,0)</f>
        <v>310.5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6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3.15" customHeight="1">
      <c r="A12" s="98">
        <v>3</v>
      </c>
      <c r="B12" s="167" t="s">
        <v>91</v>
      </c>
      <c r="C12" s="166" t="str">
        <f>B2</f>
        <v>Esterwegen I</v>
      </c>
      <c r="D12" s="100">
        <v>305.39999999999998</v>
      </c>
      <c r="E12" s="52"/>
      <c r="F12" s="69">
        <f t="shared" si="0"/>
        <v>305.39999999999998</v>
      </c>
      <c r="G12" s="69">
        <f t="shared" si="1"/>
        <v>305.39999999999998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6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3.15" customHeight="1">
      <c r="A13" s="98">
        <v>4</v>
      </c>
      <c r="B13" s="167" t="s">
        <v>92</v>
      </c>
      <c r="C13" s="166" t="str">
        <f>B2</f>
        <v>Esterwegen I</v>
      </c>
      <c r="D13" s="100">
        <v>309.7</v>
      </c>
      <c r="E13" s="52"/>
      <c r="F13" s="69">
        <f t="shared" si="0"/>
        <v>309.7</v>
      </c>
      <c r="G13" s="69">
        <f t="shared" si="1"/>
        <v>309.7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6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3.15" customHeight="1">
      <c r="A14" s="98">
        <v>5</v>
      </c>
      <c r="B14" s="167" t="s">
        <v>118</v>
      </c>
      <c r="C14" s="166" t="str">
        <f>B2</f>
        <v>Esterwegen I</v>
      </c>
      <c r="D14" s="100"/>
      <c r="E14" s="52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3.15" customHeight="1">
      <c r="A15" s="98">
        <v>6</v>
      </c>
      <c r="B15" s="137" t="s">
        <v>58</v>
      </c>
      <c r="C15" s="166" t="str">
        <f>B2</f>
        <v>Esterwegen I</v>
      </c>
      <c r="D15" s="100"/>
      <c r="E15" s="52" t="s">
        <v>38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3.15" customHeight="1">
      <c r="A16" s="98">
        <v>7</v>
      </c>
      <c r="B16" s="167" t="s">
        <v>93</v>
      </c>
      <c r="C16" s="100" t="str">
        <f>B3</f>
        <v>Rastdorf</v>
      </c>
      <c r="D16" s="100">
        <v>308.60000000000002</v>
      </c>
      <c r="E16" s="52"/>
      <c r="F16" s="69">
        <f t="shared" si="0"/>
        <v>308.60000000000002</v>
      </c>
      <c r="G16" s="69">
        <f t="shared" si="1"/>
        <v>0</v>
      </c>
      <c r="H16" s="69">
        <f t="shared" si="2"/>
        <v>0</v>
      </c>
      <c r="I16" s="69">
        <f t="shared" si="3"/>
        <v>308.60000000000002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6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3.15" customHeight="1">
      <c r="A17" s="98">
        <v>8</v>
      </c>
      <c r="B17" s="167" t="s">
        <v>94</v>
      </c>
      <c r="C17" s="166" t="str">
        <f>B3</f>
        <v>Rastdorf</v>
      </c>
      <c r="D17" s="100">
        <v>313.60000000000002</v>
      </c>
      <c r="E17" s="52"/>
      <c r="F17" s="69">
        <f t="shared" si="0"/>
        <v>313.60000000000002</v>
      </c>
      <c r="G17" s="69">
        <f t="shared" si="1"/>
        <v>0</v>
      </c>
      <c r="H17" s="69">
        <f t="shared" si="2"/>
        <v>0</v>
      </c>
      <c r="I17" s="69">
        <f t="shared" si="3"/>
        <v>313.60000000000002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6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3.15" customHeight="1">
      <c r="A18" s="98">
        <v>9</v>
      </c>
      <c r="B18" s="167" t="s">
        <v>95</v>
      </c>
      <c r="C18" s="166" t="str">
        <f>B3</f>
        <v>Rastdorf</v>
      </c>
      <c r="D18" s="100">
        <v>310.3</v>
      </c>
      <c r="E18" s="52"/>
      <c r="F18" s="69">
        <f t="shared" si="0"/>
        <v>310.3</v>
      </c>
      <c r="G18" s="69">
        <f t="shared" si="1"/>
        <v>0</v>
      </c>
      <c r="H18" s="69">
        <f t="shared" si="2"/>
        <v>0</v>
      </c>
      <c r="I18" s="69">
        <f t="shared" si="3"/>
        <v>310.3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6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3.15" customHeight="1">
      <c r="A19" s="98">
        <v>10</v>
      </c>
      <c r="B19" s="167" t="s">
        <v>96</v>
      </c>
      <c r="C19" s="166" t="str">
        <f>B3</f>
        <v>Rastdorf</v>
      </c>
      <c r="D19" s="100">
        <v>309</v>
      </c>
      <c r="E19" s="52"/>
      <c r="F19" s="69">
        <f t="shared" si="0"/>
        <v>309</v>
      </c>
      <c r="G19" s="69">
        <f t="shared" si="1"/>
        <v>0</v>
      </c>
      <c r="H19" s="69">
        <f t="shared" si="2"/>
        <v>0</v>
      </c>
      <c r="I19" s="69">
        <f t="shared" si="3"/>
        <v>309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6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3.15" customHeight="1">
      <c r="A20" s="98">
        <v>11</v>
      </c>
      <c r="B20" s="137" t="s">
        <v>59</v>
      </c>
      <c r="C20" s="166" t="str">
        <f>B3</f>
        <v>Rastdorf</v>
      </c>
      <c r="D20" s="100"/>
      <c r="E20" s="52" t="s">
        <v>38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3.15" customHeight="1">
      <c r="A21" s="98">
        <v>12</v>
      </c>
      <c r="B21" s="137" t="s">
        <v>60</v>
      </c>
      <c r="C21" s="166" t="str">
        <f>B3</f>
        <v>Rastdorf</v>
      </c>
      <c r="D21" s="100"/>
      <c r="E21" s="52" t="s">
        <v>38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3.15" customHeight="1">
      <c r="A22" s="98">
        <v>13</v>
      </c>
      <c r="B22" s="167" t="s">
        <v>97</v>
      </c>
      <c r="C22" s="100" t="str">
        <f>B4</f>
        <v>Lorup</v>
      </c>
      <c r="D22" s="100">
        <v>306.5</v>
      </c>
      <c r="E22" s="52"/>
      <c r="F22" s="69">
        <f t="shared" si="0"/>
        <v>306.5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306.5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6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3.15" customHeight="1">
      <c r="A23" s="98">
        <v>14</v>
      </c>
      <c r="B23" s="167" t="s">
        <v>98</v>
      </c>
      <c r="C23" s="166" t="str">
        <f>B4</f>
        <v>Lorup</v>
      </c>
      <c r="D23" s="100">
        <v>311.39999999999998</v>
      </c>
      <c r="E23" s="52"/>
      <c r="F23" s="69">
        <f t="shared" si="0"/>
        <v>311.39999999999998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6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3.15" customHeight="1">
      <c r="A24" s="98">
        <v>15</v>
      </c>
      <c r="B24" s="167" t="s">
        <v>99</v>
      </c>
      <c r="C24" s="166" t="str">
        <f>B4</f>
        <v>Lorup</v>
      </c>
      <c r="D24" s="100">
        <v>305.2</v>
      </c>
      <c r="E24" s="52"/>
      <c r="F24" s="69">
        <f t="shared" si="0"/>
        <v>305.2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6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3.15" customHeight="1">
      <c r="A25" s="98">
        <v>16</v>
      </c>
      <c r="B25" s="167" t="s">
        <v>100</v>
      </c>
      <c r="C25" s="166" t="str">
        <f>B4</f>
        <v>Lorup</v>
      </c>
      <c r="D25" s="100">
        <v>0</v>
      </c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6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3.15" customHeight="1">
      <c r="A26" s="98">
        <v>17</v>
      </c>
      <c r="B26" s="137" t="s">
        <v>61</v>
      </c>
      <c r="C26" s="166" t="str">
        <f>B4</f>
        <v>Lorup</v>
      </c>
      <c r="D26" s="100"/>
      <c r="E26" s="52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3.15" customHeight="1">
      <c r="A27" s="98">
        <v>18</v>
      </c>
      <c r="B27" s="137" t="s">
        <v>62</v>
      </c>
      <c r="C27" s="166" t="str">
        <f>B4</f>
        <v>Lorup</v>
      </c>
      <c r="D27" s="100"/>
      <c r="E27" s="52" t="s">
        <v>38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3.15" customHeight="1">
      <c r="A28" s="98">
        <v>19</v>
      </c>
      <c r="B28" s="167" t="s">
        <v>101</v>
      </c>
      <c r="C28" s="100" t="str">
        <f>B5</f>
        <v>Neuvrees</v>
      </c>
      <c r="D28" s="100">
        <v>309.3</v>
      </c>
      <c r="E28" s="52"/>
      <c r="F28" s="69">
        <f t="shared" si="0"/>
        <v>309.3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6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3.15" customHeight="1">
      <c r="A29" s="98">
        <v>20</v>
      </c>
      <c r="B29" s="167" t="s">
        <v>102</v>
      </c>
      <c r="C29" s="166" t="str">
        <f>B5</f>
        <v>Neuvrees</v>
      </c>
      <c r="D29" s="100">
        <v>308.10000000000002</v>
      </c>
      <c r="E29" s="52"/>
      <c r="F29" s="69">
        <f t="shared" si="0"/>
        <v>308.10000000000002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6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3.15" customHeight="1">
      <c r="A30" s="98">
        <v>21</v>
      </c>
      <c r="B30" s="167" t="s">
        <v>103</v>
      </c>
      <c r="C30" s="166" t="str">
        <f>B5</f>
        <v>Neuvrees</v>
      </c>
      <c r="D30" s="100">
        <v>304.8</v>
      </c>
      <c r="E30" s="52"/>
      <c r="F30" s="69">
        <f t="shared" si="0"/>
        <v>304.8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6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3.15" customHeight="1">
      <c r="A31" s="98">
        <v>22</v>
      </c>
      <c r="B31" s="167" t="s">
        <v>104</v>
      </c>
      <c r="C31" s="166" t="str">
        <f>B5</f>
        <v>Neuvrees</v>
      </c>
      <c r="D31" s="100">
        <v>302.7</v>
      </c>
      <c r="E31" s="52"/>
      <c r="F31" s="69">
        <f t="shared" si="0"/>
        <v>302.7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6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3.15" customHeight="1">
      <c r="A32" s="98">
        <v>23</v>
      </c>
      <c r="B32" s="137" t="s">
        <v>63</v>
      </c>
      <c r="C32" s="166" t="str">
        <f>B5</f>
        <v>Neuvrees</v>
      </c>
      <c r="D32" s="100"/>
      <c r="E32" s="52" t="s">
        <v>38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3.15" customHeight="1">
      <c r="A33" s="98">
        <v>24</v>
      </c>
      <c r="B33" s="137" t="s">
        <v>64</v>
      </c>
      <c r="C33" s="166" t="str">
        <f>B5</f>
        <v>Neuvrees</v>
      </c>
      <c r="D33" s="100"/>
      <c r="E33" s="52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3.15" customHeight="1">
      <c r="A34" s="98">
        <v>25</v>
      </c>
      <c r="B34" s="167" t="s">
        <v>105</v>
      </c>
      <c r="C34" s="100" t="str">
        <f>B6</f>
        <v>Börgewald I</v>
      </c>
      <c r="D34" s="100">
        <v>305.5</v>
      </c>
      <c r="E34" s="52"/>
      <c r="F34" s="69">
        <f t="shared" si="0"/>
        <v>305.5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305.5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6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3.15" customHeight="1">
      <c r="A35" s="98">
        <v>26</v>
      </c>
      <c r="B35" s="167" t="s">
        <v>106</v>
      </c>
      <c r="C35" s="166" t="str">
        <f>B6</f>
        <v>Börgewald I</v>
      </c>
      <c r="D35" s="100">
        <v>305</v>
      </c>
      <c r="E35" s="52"/>
      <c r="F35" s="69">
        <f t="shared" si="0"/>
        <v>305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6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3.15" customHeight="1">
      <c r="A36" s="98">
        <v>27</v>
      </c>
      <c r="B36" s="167" t="s">
        <v>107</v>
      </c>
      <c r="C36" s="166" t="str">
        <f>B6</f>
        <v>Börgewald I</v>
      </c>
      <c r="D36" s="100">
        <v>307.5</v>
      </c>
      <c r="E36" s="52"/>
      <c r="F36" s="69">
        <f t="shared" si="0"/>
        <v>307.5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6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3.15" customHeight="1">
      <c r="A37" s="98">
        <v>28</v>
      </c>
      <c r="B37" s="167" t="s">
        <v>108</v>
      </c>
      <c r="C37" s="166" t="str">
        <f>B6</f>
        <v>Börgewald I</v>
      </c>
      <c r="D37" s="100">
        <v>308.5</v>
      </c>
      <c r="E37" s="52"/>
      <c r="F37" s="69">
        <f t="shared" si="0"/>
        <v>308.5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6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3.15" customHeight="1">
      <c r="A38" s="98">
        <v>29</v>
      </c>
      <c r="B38" s="137" t="s">
        <v>65</v>
      </c>
      <c r="C38" s="166" t="str">
        <f>B6</f>
        <v>Börgewald I</v>
      </c>
      <c r="D38" s="100"/>
      <c r="E38" s="52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3.15" customHeight="1">
      <c r="A39" s="98">
        <v>30</v>
      </c>
      <c r="B39" s="137" t="s">
        <v>66</v>
      </c>
      <c r="C39" s="166" t="str">
        <f>B6</f>
        <v>Börgewald I</v>
      </c>
      <c r="D39" s="100"/>
      <c r="E39" s="52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3.15" customHeight="1">
      <c r="A40" s="98">
        <v>31</v>
      </c>
      <c r="B40" s="167" t="s">
        <v>109</v>
      </c>
      <c r="C40" s="100" t="str">
        <f>B7</f>
        <v>Ostenwalde I</v>
      </c>
      <c r="D40" s="100">
        <v>305.5</v>
      </c>
      <c r="E40" s="52"/>
      <c r="F40" s="69">
        <f t="shared" si="0"/>
        <v>305.5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305.5</v>
      </c>
      <c r="R40" s="69">
        <f t="shared" si="12"/>
        <v>1</v>
      </c>
      <c r="U40" s="16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3.15" customHeight="1">
      <c r="A41" s="98">
        <v>32</v>
      </c>
      <c r="B41" s="167" t="s">
        <v>110</v>
      </c>
      <c r="C41" s="166" t="str">
        <f>B7</f>
        <v>Ostenwalde I</v>
      </c>
      <c r="D41" s="100">
        <v>310.8</v>
      </c>
      <c r="E41" s="52"/>
      <c r="F41" s="69">
        <f t="shared" si="0"/>
        <v>310.8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310.8</v>
      </c>
      <c r="R41" s="69">
        <f t="shared" si="12"/>
        <v>1</v>
      </c>
      <c r="U41" s="16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3.15" customHeight="1">
      <c r="A42" s="98">
        <v>33</v>
      </c>
      <c r="B42" s="167" t="s">
        <v>111</v>
      </c>
      <c r="C42" s="166" t="str">
        <f>B7</f>
        <v>Ostenwalde I</v>
      </c>
      <c r="D42" s="100">
        <v>306.89999999999998</v>
      </c>
      <c r="E42" s="52"/>
      <c r="F42" s="69">
        <f t="shared" si="0"/>
        <v>306.89999999999998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306.89999999999998</v>
      </c>
      <c r="R42" s="69">
        <f t="shared" si="12"/>
        <v>1</v>
      </c>
      <c r="U42" s="16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3.15" customHeight="1">
      <c r="A43" s="98">
        <v>34</v>
      </c>
      <c r="B43" s="167" t="s">
        <v>112</v>
      </c>
      <c r="C43" s="166" t="str">
        <f>B7</f>
        <v>Ostenwalde I</v>
      </c>
      <c r="D43" s="100">
        <v>303.8</v>
      </c>
      <c r="E43" s="52"/>
      <c r="F43" s="69">
        <f t="shared" si="0"/>
        <v>303.8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303.8</v>
      </c>
      <c r="R43" s="69">
        <f t="shared" si="12"/>
        <v>1</v>
      </c>
      <c r="U43" s="168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3.15" customHeight="1">
      <c r="A44" s="98">
        <v>35</v>
      </c>
      <c r="B44" s="167" t="s">
        <v>113</v>
      </c>
      <c r="C44" s="166" t="str">
        <f>B7</f>
        <v>Ostenwalde I</v>
      </c>
      <c r="D44" s="100">
        <v>296.10000000000002</v>
      </c>
      <c r="E44" s="52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68"/>
      <c r="W44" s="103"/>
      <c r="X44" s="103"/>
      <c r="Y44" s="103"/>
      <c r="Z44" s="104">
        <f t="shared" si="17"/>
        <v>0</v>
      </c>
      <c r="AA44" s="69">
        <f t="shared" si="18"/>
        <v>0</v>
      </c>
      <c r="AB44" s="69">
        <f t="shared" si="19"/>
        <v>0</v>
      </c>
      <c r="AC44" s="107" t="str">
        <f t="shared" si="20"/>
        <v/>
      </c>
    </row>
    <row r="45" spans="1:29" ht="13.15" customHeight="1">
      <c r="A45" s="98">
        <v>36</v>
      </c>
      <c r="B45" s="167" t="s">
        <v>114</v>
      </c>
      <c r="C45" s="166" t="str">
        <f>B7</f>
        <v>Ostenwalde I</v>
      </c>
      <c r="D45" s="100">
        <v>294</v>
      </c>
      <c r="E45" s="52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6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0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>
      <c r="B46" s="105"/>
      <c r="C46" s="105"/>
      <c r="G46" s="69">
        <f>LARGE(G10:G45,1)+LARGE(G10:G45,2)+LARGE(G10:G45,3)</f>
        <v>926.2</v>
      </c>
      <c r="H46" s="69">
        <f>SUM(H10:H45)</f>
        <v>4</v>
      </c>
      <c r="I46" s="69">
        <f>LARGE(I10:I45,1)+LARGE(I10:I45,2)+LARGE(I10:I45,3)</f>
        <v>932.90000000000009</v>
      </c>
      <c r="J46" s="69">
        <f>SUM(J10:J45)</f>
        <v>4</v>
      </c>
      <c r="K46" s="69">
        <f>LARGE(K10:K45,1)+LARGE(K10:K45,2)+LARGE(K10:K45,3)</f>
        <v>923.09999999999991</v>
      </c>
      <c r="L46" s="69">
        <f>SUM(L10:L45)</f>
        <v>4</v>
      </c>
      <c r="M46" s="69">
        <f>LARGE(M10:M45,1)+LARGE(M10:M45,2)+LARGE(M10:M45,3)</f>
        <v>922.2</v>
      </c>
      <c r="N46" s="69">
        <f>SUM(N10:N45)</f>
        <v>4</v>
      </c>
      <c r="O46" s="69">
        <f>LARGE(O10:O45,1)+LARGE(O10:O45,2)+LARGE(O10:O45,3)</f>
        <v>921.5</v>
      </c>
      <c r="P46" s="69">
        <f>SUM(P10:P45)</f>
        <v>4</v>
      </c>
      <c r="Q46" s="69">
        <f>LARGE(Q10:Q45,1)+LARGE(Q10:Q45,2)+LARGE(Q10:Q45,3)</f>
        <v>923.2</v>
      </c>
      <c r="R46" s="69">
        <f>SUM(R10:S45)</f>
        <v>4</v>
      </c>
    </row>
    <row r="47" spans="1:29" ht="15" customHeight="1">
      <c r="B47" s="105"/>
      <c r="C47" s="138" t="s">
        <v>79</v>
      </c>
    </row>
    <row r="48" spans="1:29" ht="15" customHeight="1">
      <c r="B48" s="105"/>
      <c r="C48" s="105"/>
    </row>
    <row r="49" spans="2:3" ht="15" customHeight="1">
      <c r="B49" s="105"/>
      <c r="C49" s="105"/>
    </row>
    <row r="50" spans="2:3" ht="15" customHeight="1">
      <c r="B50" s="105"/>
      <c r="C50" s="105"/>
    </row>
    <row r="51" spans="2:3" ht="15" customHeight="1">
      <c r="B51" s="105"/>
      <c r="C51" s="105"/>
    </row>
    <row r="52" spans="2:3" ht="15" customHeight="1">
      <c r="B52" s="105"/>
      <c r="C52" s="105"/>
    </row>
  </sheetData>
  <sheetProtection algorithmName="SHA-512" hashValue="aoABz8oGIiE6IHcukWKq/PoEgB0pWntYmpBj6d5u8EiIj+L6onza3tByKtUirgYHTCaCKAOtrwbjpEtI72jMxA==" saltValue="0UXLdwd9RMIZ2Spy9AO5pQ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>
      <formula1>$B$2:$B$7</formula1>
    </dataValidation>
    <dataValidation type="custom" showInputMessage="1" showErrorMessage="1" errorTitle="Achtung!" error="Bitte vorher die Standaufsicht eintragen! (weiter mit &quot;Abbrechen&quot;)" sqref="D10:D45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C52"/>
  <sheetViews>
    <sheetView topLeftCell="A4" zoomScaleNormal="100" workbookViewId="0">
      <selection activeCell="C8" sqref="C8"/>
    </sheetView>
  </sheetViews>
  <sheetFormatPr baseColWidth="10" defaultColWidth="22" defaultRowHeight="15.75"/>
  <cols>
    <col min="1" max="1" width="3.42578125" style="71" bestFit="1" customWidth="1"/>
    <col min="2" max="2" width="20.42578125" style="71" customWidth="1"/>
    <col min="3" max="3" width="16.7109375" style="71" customWidth="1"/>
    <col min="4" max="4" width="16.140625" style="79" customWidth="1"/>
    <col min="5" max="5" width="9.71093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9">
      <c r="A1" s="115"/>
      <c r="B1" s="66" t="s">
        <v>56</v>
      </c>
      <c r="C1" s="117"/>
      <c r="D1" s="75" t="s">
        <v>8</v>
      </c>
      <c r="V1" s="116" t="s">
        <v>52</v>
      </c>
      <c r="W1" s="191" t="str">
        <f>Übersicht!E4</f>
        <v>Rastdorf</v>
      </c>
      <c r="X1" s="191"/>
    </row>
    <row r="2" spans="1:29">
      <c r="A2" s="115">
        <v>1</v>
      </c>
      <c r="B2" s="66" t="str">
        <f>'Wettkampf 1'!B2</f>
        <v>Esterwegen I</v>
      </c>
      <c r="D2" s="75">
        <f>G46</f>
        <v>932.6</v>
      </c>
      <c r="E2" s="119" t="str">
        <f>IF(H46&gt;4,"Es sind zu viele Schützen in Wertung!"," ")</f>
        <v xml:space="preserve"> </v>
      </c>
      <c r="V2" s="116" t="s">
        <v>36</v>
      </c>
      <c r="W2" s="192" t="str">
        <f>Übersicht!E3</f>
        <v>06.10.</v>
      </c>
      <c r="X2" s="191"/>
    </row>
    <row r="3" spans="1:29">
      <c r="A3" s="115">
        <v>2</v>
      </c>
      <c r="B3" s="66" t="str">
        <f>'Wettkampf 1'!B3</f>
        <v>Rastdorf</v>
      </c>
      <c r="D3" s="75">
        <f>I46</f>
        <v>930.59999999999991</v>
      </c>
      <c r="E3" s="119" t="str">
        <f>IF(J46&gt;4,"Es sind zu viele Schützen in Wertung!"," ")</f>
        <v xml:space="preserve"> </v>
      </c>
    </row>
    <row r="4" spans="1:29">
      <c r="A4" s="115">
        <v>3</v>
      </c>
      <c r="B4" s="66" t="str">
        <f>'Wettkampf 1'!B4</f>
        <v>Lorup</v>
      </c>
      <c r="D4" s="75">
        <f>K46</f>
        <v>928.9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>
      <c r="A5" s="115">
        <v>4</v>
      </c>
      <c r="B5" s="66" t="str">
        <f>'Wettkampf 1'!B5</f>
        <v>Neuvrees</v>
      </c>
      <c r="D5" s="75">
        <f>M46</f>
        <v>934</v>
      </c>
      <c r="E5" s="119" t="str">
        <f>IF(N46&gt;4,"Es sind zu viele Schützen in Wertung!"," ")</f>
        <v xml:space="preserve"> </v>
      </c>
      <c r="U5" s="78"/>
      <c r="V5" s="116" t="s">
        <v>51</v>
      </c>
      <c r="W5" s="185" t="s">
        <v>115</v>
      </c>
      <c r="X5" s="186"/>
      <c r="Y5" s="78"/>
    </row>
    <row r="6" spans="1:29">
      <c r="A6" s="115">
        <v>5</v>
      </c>
      <c r="B6" s="66" t="str">
        <f>'Wettkampf 1'!B6</f>
        <v>Börgewald I</v>
      </c>
      <c r="D6" s="75">
        <f>O46</f>
        <v>923.4</v>
      </c>
      <c r="E6" s="119" t="str">
        <f>IF(P46&gt;4,"Es sind zu viele Schützen in Wertung!"," ")</f>
        <v xml:space="preserve"> </v>
      </c>
      <c r="U6" s="78"/>
      <c r="V6" s="116" t="s">
        <v>50</v>
      </c>
      <c r="W6" s="189" t="s">
        <v>116</v>
      </c>
      <c r="X6" s="190"/>
      <c r="Y6" s="78"/>
    </row>
    <row r="7" spans="1:29">
      <c r="A7" s="115">
        <v>6</v>
      </c>
      <c r="B7" s="66" t="str">
        <f>'Wettkampf 1'!B7</f>
        <v>Ostenwalde I</v>
      </c>
      <c r="D7" s="75">
        <f>Q46</f>
        <v>925.40000000000009</v>
      </c>
      <c r="E7" s="119" t="str">
        <f>IF(R46&gt;4,"Es sind zu viele Schützen in Wertung!"," ")</f>
        <v xml:space="preserve"> </v>
      </c>
      <c r="U7" s="78"/>
      <c r="V7" s="116" t="s">
        <v>67</v>
      </c>
      <c r="W7" s="193" t="s">
        <v>117</v>
      </c>
      <c r="X7" s="194"/>
      <c r="Y7" s="78"/>
    </row>
    <row r="8" spans="1:29">
      <c r="U8" s="78"/>
      <c r="V8" s="78"/>
      <c r="W8" s="78"/>
      <c r="X8" s="78"/>
      <c r="Y8" s="78"/>
    </row>
    <row r="9" spans="1:29" ht="47.25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9" ht="13.15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>
        <v>308.10000000000002</v>
      </c>
      <c r="E10" s="85"/>
      <c r="F10" s="70">
        <f>IF(E10="x","0",D10)</f>
        <v>308.10000000000002</v>
      </c>
      <c r="G10" s="71">
        <f>IF(C10=$B$2,F10,0)</f>
        <v>308.10000000000002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3.15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>
        <v>310.8</v>
      </c>
      <c r="E11" s="85"/>
      <c r="F11" s="70">
        <f t="shared" ref="F11:F45" si="0">IF(E11="x","0",D11)</f>
        <v>310.8</v>
      </c>
      <c r="G11" s="71">
        <f t="shared" ref="G11:G45" si="1">IF(C11=$B$2,F11,0)</f>
        <v>310.8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3.15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>
        <v>310.60000000000002</v>
      </c>
      <c r="E12" s="85"/>
      <c r="F12" s="70">
        <f t="shared" si="0"/>
        <v>310.60000000000002</v>
      </c>
      <c r="G12" s="71">
        <f t="shared" si="1"/>
        <v>310.60000000000002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3.15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>
        <v>311.2</v>
      </c>
      <c r="E13" s="85"/>
      <c r="F13" s="70">
        <f t="shared" si="0"/>
        <v>311.2</v>
      </c>
      <c r="G13" s="71">
        <f t="shared" si="1"/>
        <v>311.2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3.15" customHeight="1">
      <c r="A14" s="115">
        <v>5</v>
      </c>
      <c r="B14" s="68" t="str">
        <f>'Wettkampf 1'!B14</f>
        <v>Többen Klaus</v>
      </c>
      <c r="C14" s="68" t="str">
        <f>'Wettkampf 1'!C14</f>
        <v>Esterwegen I</v>
      </c>
      <c r="D14" s="84">
        <v>303.8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3.15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3.15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>
        <v>306.2</v>
      </c>
      <c r="E16" s="85"/>
      <c r="F16" s="70">
        <f t="shared" si="0"/>
        <v>306.2</v>
      </c>
      <c r="G16" s="71">
        <f t="shared" si="1"/>
        <v>0</v>
      </c>
      <c r="H16" s="71">
        <f t="shared" si="2"/>
        <v>0</v>
      </c>
      <c r="I16" s="71">
        <f t="shared" si="3"/>
        <v>306.2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3.15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>
        <v>311.39999999999998</v>
      </c>
      <c r="E17" s="85"/>
      <c r="F17" s="70">
        <f t="shared" si="0"/>
        <v>311.39999999999998</v>
      </c>
      <c r="G17" s="71">
        <f t="shared" si="1"/>
        <v>0</v>
      </c>
      <c r="H17" s="71">
        <f t="shared" si="2"/>
        <v>0</v>
      </c>
      <c r="I17" s="71">
        <f t="shared" si="3"/>
        <v>311.39999999999998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3.15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>
        <v>308.3</v>
      </c>
      <c r="E18" s="85"/>
      <c r="F18" s="70">
        <f t="shared" si="0"/>
        <v>308.3</v>
      </c>
      <c r="G18" s="71">
        <f t="shared" si="1"/>
        <v>0</v>
      </c>
      <c r="H18" s="71">
        <f t="shared" si="2"/>
        <v>0</v>
      </c>
      <c r="I18" s="71">
        <f t="shared" si="3"/>
        <v>308.3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3.15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>
        <v>310.89999999999998</v>
      </c>
      <c r="E19" s="85"/>
      <c r="F19" s="70">
        <f t="shared" si="0"/>
        <v>310.89999999999998</v>
      </c>
      <c r="G19" s="71">
        <f t="shared" si="1"/>
        <v>0</v>
      </c>
      <c r="H19" s="71">
        <f t="shared" si="2"/>
        <v>0</v>
      </c>
      <c r="I19" s="71">
        <f t="shared" si="3"/>
        <v>310.89999999999998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3.15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.15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.15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>
        <v>312.2</v>
      </c>
      <c r="E22" s="85"/>
      <c r="F22" s="70">
        <f t="shared" si="0"/>
        <v>312.2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312.2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3.15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>
        <v>314.8</v>
      </c>
      <c r="E23" s="85"/>
      <c r="F23" s="70">
        <f t="shared" si="0"/>
        <v>314.8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314.8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3.15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>
        <v>301.89999999999998</v>
      </c>
      <c r="E24" s="85"/>
      <c r="F24" s="70">
        <f t="shared" si="0"/>
        <v>301.89999999999998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301.89999999999998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3.15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>
        <v>295.10000000000002</v>
      </c>
      <c r="E25" s="85"/>
      <c r="F25" s="70">
        <f t="shared" si="0"/>
        <v>295.10000000000002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295.10000000000002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3.15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.15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.15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>
        <v>307.89999999999998</v>
      </c>
      <c r="E28" s="85"/>
      <c r="F28" s="70">
        <f t="shared" si="0"/>
        <v>307.89999999999998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307.89999999999998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3.15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>
        <v>313.3</v>
      </c>
      <c r="E29" s="85"/>
      <c r="F29" s="70">
        <f t="shared" si="0"/>
        <v>313.3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313.3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3.15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>
        <v>309.89999999999998</v>
      </c>
      <c r="E30" s="85"/>
      <c r="F30" s="70">
        <f t="shared" si="0"/>
        <v>309.89999999999998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309.89999999999998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3.15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>
        <v>310.8</v>
      </c>
      <c r="E31" s="85"/>
      <c r="F31" s="70">
        <f t="shared" si="0"/>
        <v>310.8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310.8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3.15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.15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.15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>
        <v>307.5</v>
      </c>
      <c r="E34" s="85"/>
      <c r="F34" s="70">
        <f t="shared" si="0"/>
        <v>307.5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307.5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3.15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>
        <v>306.60000000000002</v>
      </c>
      <c r="E35" s="85"/>
      <c r="F35" s="70">
        <f t="shared" si="0"/>
        <v>306.60000000000002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306.60000000000002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3.15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>
        <v>309.3</v>
      </c>
      <c r="E36" s="85"/>
      <c r="F36" s="70">
        <f t="shared" si="0"/>
        <v>309.3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309.3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3.15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>
        <v>305.8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3.15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.15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.15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>
        <v>307.3</v>
      </c>
      <c r="E40" s="85"/>
      <c r="F40" s="70">
        <f t="shared" si="0"/>
        <v>307.3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307.3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0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3.15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>
        <v>314.10000000000002</v>
      </c>
      <c r="E41" s="85"/>
      <c r="F41" s="70">
        <f t="shared" si="0"/>
        <v>314.10000000000002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314.10000000000002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0</v>
      </c>
      <c r="Z41" s="72">
        <f t="shared" si="19"/>
        <v>0</v>
      </c>
      <c r="AA41" s="73" t="str">
        <f t="shared" si="20"/>
        <v/>
      </c>
    </row>
    <row r="42" spans="1:27" ht="13.15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>
        <v>304</v>
      </c>
      <c r="E42" s="85"/>
      <c r="F42" s="70">
        <f t="shared" si="0"/>
        <v>304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304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0</v>
      </c>
      <c r="Z42" s="72">
        <f t="shared" si="19"/>
        <v>0</v>
      </c>
      <c r="AA42" s="73" t="str">
        <f t="shared" si="20"/>
        <v/>
      </c>
    </row>
    <row r="43" spans="1:27" ht="13.15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>
        <v>303</v>
      </c>
      <c r="E43" s="85"/>
      <c r="F43" s="70">
        <f t="shared" si="0"/>
        <v>303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303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0</v>
      </c>
      <c r="Z43" s="72">
        <f t="shared" si="19"/>
        <v>0</v>
      </c>
      <c r="AA43" s="73" t="str">
        <f t="shared" si="20"/>
        <v/>
      </c>
    </row>
    <row r="44" spans="1:27" ht="13.15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>
        <v>307.39999999999998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0</v>
      </c>
      <c r="Z44" s="72">
        <f t="shared" si="19"/>
        <v>0</v>
      </c>
      <c r="AA44" s="73" t="str">
        <f t="shared" si="20"/>
        <v/>
      </c>
    </row>
    <row r="45" spans="1:27" ht="13.15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>
        <v>298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0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>
      <c r="B46" s="89"/>
      <c r="C46" s="89"/>
      <c r="G46" s="71">
        <f>LARGE(G10:G45,1)+LARGE(G10:G45,2)+LARGE(G10:G45,3)</f>
        <v>932.6</v>
      </c>
      <c r="H46" s="71">
        <f>SUM(H10:H45)</f>
        <v>4</v>
      </c>
      <c r="I46" s="71">
        <f>LARGE(I10:I45,1)+LARGE(I10:I45,2)+LARGE(I10:I45,3)</f>
        <v>930.59999999999991</v>
      </c>
      <c r="J46" s="71">
        <f>SUM(J10:J45)</f>
        <v>4</v>
      </c>
      <c r="K46" s="71">
        <f>LARGE(K10:K45,1)+LARGE(K10:K45,2)+LARGE(K10:K45,3)</f>
        <v>928.9</v>
      </c>
      <c r="L46" s="71">
        <f>SUM(L10:L45)</f>
        <v>4</v>
      </c>
      <c r="M46" s="71">
        <f>LARGE(M10:M45,1)+LARGE(M10:M45,2)+LARGE(M10:M45,3)</f>
        <v>934</v>
      </c>
      <c r="N46" s="71">
        <f>SUM(N10:N45)</f>
        <v>4</v>
      </c>
      <c r="O46" s="71">
        <f>LARGE(O10:O45,1)+LARGE(O10:O45,2)+LARGE(O10:O45,3)</f>
        <v>923.4</v>
      </c>
      <c r="P46" s="71">
        <f>SUM(P10:P45)</f>
        <v>4</v>
      </c>
      <c r="Q46" s="71">
        <f>LARGE(Q10:Q45,1)+LARGE(Q10:Q45,2)+LARGE(Q10:Q45,3)</f>
        <v>925.40000000000009</v>
      </c>
      <c r="R46" s="71">
        <f>SUM(R10:S45)</f>
        <v>4</v>
      </c>
    </row>
    <row r="47" spans="1:27">
      <c r="B47" s="89"/>
      <c r="C47" s="140" t="s">
        <v>79</v>
      </c>
    </row>
    <row r="48" spans="1:27">
      <c r="B48" s="89"/>
      <c r="C48" s="89"/>
    </row>
    <row r="49" spans="2:3">
      <c r="B49" s="89"/>
      <c r="C49" s="89"/>
    </row>
    <row r="50" spans="2:3">
      <c r="B50" s="89"/>
      <c r="C50" s="89"/>
    </row>
    <row r="51" spans="2:3">
      <c r="B51" s="89"/>
      <c r="C51" s="89"/>
    </row>
    <row r="52" spans="2: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C47"/>
  <sheetViews>
    <sheetView zoomScaleNormal="100" workbookViewId="0">
      <selection activeCell="W7" sqref="W7:X7"/>
    </sheetView>
  </sheetViews>
  <sheetFormatPr baseColWidth="10" defaultColWidth="22" defaultRowHeight="15.75"/>
  <cols>
    <col min="1" max="1" width="3.42578125" style="71" bestFit="1" customWidth="1"/>
    <col min="2" max="2" width="20.42578125" style="71" customWidth="1"/>
    <col min="3" max="3" width="16.7109375" style="71" customWidth="1"/>
    <col min="4" max="4" width="16.140625" style="79" customWidth="1"/>
    <col min="5" max="5" width="9.71093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9">
      <c r="A1" s="115"/>
      <c r="B1" s="66" t="s">
        <v>56</v>
      </c>
      <c r="C1" s="117"/>
      <c r="D1" s="75" t="s">
        <v>8</v>
      </c>
      <c r="V1" s="116" t="s">
        <v>52</v>
      </c>
      <c r="W1" s="191" t="str">
        <f>Übersicht!F4</f>
        <v>Lorup</v>
      </c>
      <c r="X1" s="191"/>
    </row>
    <row r="2" spans="1:29">
      <c r="A2" s="115">
        <v>1</v>
      </c>
      <c r="B2" s="66" t="str">
        <f>'Wettkampf 1'!B2</f>
        <v>Esterwegen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 t="str">
        <f>Übersicht!F3</f>
        <v>20.10.</v>
      </c>
      <c r="X2" s="191"/>
    </row>
    <row r="3" spans="1:29">
      <c r="A3" s="115">
        <v>2</v>
      </c>
      <c r="B3" s="66" t="str">
        <f>'Wettkampf 1'!B3</f>
        <v>Rastdorf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>
      <c r="A4" s="115">
        <v>3</v>
      </c>
      <c r="B4" s="66" t="str">
        <f>'Wettkampf 1'!B4</f>
        <v>Lorup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>
      <c r="A5" s="115">
        <v>4</v>
      </c>
      <c r="B5" s="66" t="str">
        <f>'Wettkampf 1'!B5</f>
        <v>Neuvrees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95"/>
      <c r="X5" s="186"/>
      <c r="Y5" s="78"/>
    </row>
    <row r="6" spans="1:29">
      <c r="A6" s="115">
        <v>5</v>
      </c>
      <c r="B6" s="66" t="str">
        <f>'Wettkampf 1'!B6</f>
        <v>Börgewald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9">
      <c r="A7" s="115">
        <v>6</v>
      </c>
      <c r="B7" s="66" t="str">
        <f>'Wettkampf 1'!B7</f>
        <v>Ostenwalde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6"/>
      <c r="X7" s="194"/>
      <c r="Y7" s="78"/>
    </row>
    <row r="8" spans="1:29">
      <c r="U8" s="78"/>
      <c r="V8" s="78"/>
      <c r="W8" s="78"/>
      <c r="X8" s="78"/>
      <c r="Y8" s="78"/>
    </row>
    <row r="9" spans="1:29" ht="47.25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9" ht="13.15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3.15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3.15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3.15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3.15" customHeight="1">
      <c r="A14" s="115">
        <v>5</v>
      </c>
      <c r="B14" s="68" t="str">
        <f>'Wettkampf 1'!B14</f>
        <v>Többen Klaus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3.15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3.15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.15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.15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.15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.15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.15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.15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.15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.15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.15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.15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.15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.15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.15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.15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.15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.15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.15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.15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.15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.15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.15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.15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.15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.15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.15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.15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.15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.15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.15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79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75"/>
  <cols>
    <col min="1" max="1" width="3.42578125" style="71" bestFit="1" customWidth="1"/>
    <col min="2" max="2" width="20.42578125" style="71" customWidth="1"/>
    <col min="3" max="3" width="16.7109375" style="71" customWidth="1"/>
    <col min="4" max="4" width="16.140625" style="79" customWidth="1"/>
    <col min="5" max="5" width="9.71093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9">
      <c r="A1" s="115"/>
      <c r="B1" s="66" t="s">
        <v>56</v>
      </c>
      <c r="C1" s="117"/>
      <c r="D1" s="75" t="s">
        <v>8</v>
      </c>
      <c r="V1" s="116" t="s">
        <v>52</v>
      </c>
      <c r="W1" s="191" t="str">
        <f>Übersicht!G4</f>
        <v>Neuvrees</v>
      </c>
      <c r="X1" s="191"/>
    </row>
    <row r="2" spans="1:29">
      <c r="A2" s="115">
        <v>1</v>
      </c>
      <c r="B2" s="66" t="str">
        <f>'Wettkampf 1'!B2</f>
        <v>Esterwegen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 t="str">
        <f>Übersicht!G3</f>
        <v>10.11.</v>
      </c>
      <c r="X2" s="191"/>
    </row>
    <row r="3" spans="1:29">
      <c r="A3" s="115">
        <v>2</v>
      </c>
      <c r="B3" s="66" t="str">
        <f>'Wettkampf 1'!B3</f>
        <v>Rastdorf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>
      <c r="A4" s="115">
        <v>3</v>
      </c>
      <c r="B4" s="66" t="str">
        <f>'Wettkampf 1'!B4</f>
        <v>Lorup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>
      <c r="A5" s="115">
        <v>4</v>
      </c>
      <c r="B5" s="66" t="str">
        <f>'Wettkampf 1'!B5</f>
        <v>Neuvrees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95"/>
      <c r="X5" s="186"/>
      <c r="Y5" s="78"/>
    </row>
    <row r="6" spans="1:29">
      <c r="A6" s="115">
        <v>5</v>
      </c>
      <c r="B6" s="66" t="str">
        <f>'Wettkampf 1'!B6</f>
        <v>Börgewald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9">
      <c r="A7" s="115">
        <v>6</v>
      </c>
      <c r="B7" s="66" t="str">
        <f>'Wettkampf 1'!B7</f>
        <v>Ostenwalde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6"/>
      <c r="X7" s="194"/>
      <c r="Y7" s="78"/>
    </row>
    <row r="8" spans="1:29">
      <c r="U8" s="78"/>
      <c r="V8" s="78"/>
      <c r="W8" s="78"/>
      <c r="X8" s="78"/>
      <c r="Y8" s="78"/>
    </row>
    <row r="9" spans="1:29" ht="47.25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9" ht="13.15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3.15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3.15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3.15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3.15" customHeight="1">
      <c r="A14" s="115">
        <v>5</v>
      </c>
      <c r="B14" s="68" t="str">
        <f>'Wettkampf 1'!B14</f>
        <v>Többen Klaus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3.15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3.15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.15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.15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.15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.15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.15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.15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.15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.15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.15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.15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.15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.15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.15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.15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.15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.15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.15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.15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.15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.15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.15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.15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.15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.15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.15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.15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.15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.15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.15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79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>
      <formula1>NOT(ISBLANK($W$7))</formula1>
    </dataValidation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75"/>
  <cols>
    <col min="1" max="1" width="3.42578125" style="71" bestFit="1" customWidth="1"/>
    <col min="2" max="2" width="20.42578125" style="71" customWidth="1"/>
    <col min="3" max="3" width="16.7109375" style="71" customWidth="1"/>
    <col min="4" max="4" width="16.140625" style="79" customWidth="1"/>
    <col min="5" max="5" width="9.71093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9">
      <c r="A1" s="115"/>
      <c r="B1" s="66" t="s">
        <v>56</v>
      </c>
      <c r="C1" s="117"/>
      <c r="D1" s="75" t="s">
        <v>8</v>
      </c>
      <c r="V1" s="116" t="s">
        <v>52</v>
      </c>
      <c r="W1" s="191" t="str">
        <f>Übersicht!H4</f>
        <v>Börgerwald I</v>
      </c>
      <c r="X1" s="191"/>
    </row>
    <row r="2" spans="1:29">
      <c r="A2" s="115">
        <v>1</v>
      </c>
      <c r="B2" s="66" t="str">
        <f>'Wettkampf 1'!B2</f>
        <v>Esterwegen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 t="str">
        <f>Übersicht!H3</f>
        <v>24.11.</v>
      </c>
      <c r="X2" s="191"/>
    </row>
    <row r="3" spans="1:29">
      <c r="A3" s="115">
        <v>2</v>
      </c>
      <c r="B3" s="66" t="str">
        <f>'Wettkampf 1'!B3</f>
        <v>Rastdorf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>
      <c r="A4" s="115">
        <v>3</v>
      </c>
      <c r="B4" s="66" t="str">
        <f>'Wettkampf 1'!B4</f>
        <v>Lorup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>
      <c r="A5" s="115">
        <v>4</v>
      </c>
      <c r="B5" s="66" t="str">
        <f>'Wettkampf 1'!B5</f>
        <v>Neuvrees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95"/>
      <c r="X5" s="186"/>
      <c r="Y5" s="78"/>
    </row>
    <row r="6" spans="1:29">
      <c r="A6" s="115">
        <v>5</v>
      </c>
      <c r="B6" s="66" t="str">
        <f>'Wettkampf 1'!B6</f>
        <v>Börgewald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9">
      <c r="A7" s="115">
        <v>6</v>
      </c>
      <c r="B7" s="66" t="str">
        <f>'Wettkampf 1'!B7</f>
        <v>Ostenwalde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6"/>
      <c r="X7" s="194"/>
      <c r="Y7" s="78"/>
    </row>
    <row r="8" spans="1:29">
      <c r="U8" s="78"/>
      <c r="V8" s="78"/>
      <c r="W8" s="78"/>
      <c r="X8" s="78"/>
      <c r="Y8" s="78"/>
    </row>
    <row r="9" spans="1:29" ht="47.25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9" ht="13.15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3.15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3.15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3.15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3.15" customHeight="1">
      <c r="A14" s="115">
        <v>5</v>
      </c>
      <c r="B14" s="68" t="str">
        <f>'Wettkampf 1'!B14</f>
        <v>Többen Klaus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3.15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3.15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.15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.15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.15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.15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.15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.15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.15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.15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.15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.15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.15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.15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.15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.15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.15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.15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.15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.15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.15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.15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.15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.15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.15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.15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.15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.15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.15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.15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.15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79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75"/>
  <cols>
    <col min="1" max="1" width="3.42578125" style="71" bestFit="1" customWidth="1"/>
    <col min="2" max="2" width="20.42578125" style="71" customWidth="1"/>
    <col min="3" max="3" width="16.7109375" style="71" customWidth="1"/>
    <col min="4" max="4" width="16.140625" style="79" customWidth="1"/>
    <col min="5" max="5" width="9.71093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117"/>
      <c r="D1" s="75" t="s">
        <v>8</v>
      </c>
      <c r="V1" s="116" t="s">
        <v>52</v>
      </c>
      <c r="W1" s="191" t="str">
        <f>Übersicht!I4</f>
        <v>Ostenwalde I</v>
      </c>
      <c r="X1" s="191"/>
    </row>
    <row r="2" spans="1:27">
      <c r="A2" s="115">
        <v>1</v>
      </c>
      <c r="B2" s="66" t="str">
        <f>'Wettkampf 1'!B2</f>
        <v>Esterwegen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 t="str">
        <f>Übersicht!I3</f>
        <v>08.12.</v>
      </c>
      <c r="X2" s="191"/>
    </row>
    <row r="3" spans="1:27">
      <c r="A3" s="115">
        <v>2</v>
      </c>
      <c r="B3" s="66" t="str">
        <f>'Wettkampf 1'!B3</f>
        <v>Rastdorf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95"/>
      <c r="X5" s="186"/>
      <c r="Y5" s="78"/>
    </row>
    <row r="6" spans="1:27">
      <c r="A6" s="115">
        <v>5</v>
      </c>
      <c r="B6" s="66" t="str">
        <f>'Wettkampf 1'!B6</f>
        <v>Börgewald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>
      <c r="A7" s="115">
        <v>6</v>
      </c>
      <c r="B7" s="66" t="str">
        <f>'Wettkampf 1'!B7</f>
        <v>Ostenwalde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6"/>
      <c r="X7" s="194"/>
      <c r="Y7" s="78"/>
    </row>
    <row r="8" spans="1:27">
      <c r="U8" s="78"/>
      <c r="V8" s="78"/>
      <c r="W8" s="78"/>
      <c r="X8" s="78"/>
      <c r="Y8" s="78"/>
    </row>
    <row r="9" spans="1:27" ht="47.25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3.15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.15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.15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.15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.15" customHeight="1">
      <c r="A14" s="115">
        <v>5</v>
      </c>
      <c r="B14" s="68" t="str">
        <f>'Wettkampf 1'!B14</f>
        <v>Többen Klaus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.15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.15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.15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.15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.15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.15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.15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.15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.15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.15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.15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.15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.15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.15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.15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.15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.15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.15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.15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.15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.15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.15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.15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.15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.15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.15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.15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.15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.15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.15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.15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79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>
      <formula1>NOT(ISBLANK($W$7))</formula1>
    </dataValidation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75"/>
  <cols>
    <col min="1" max="1" width="3.42578125" style="71" bestFit="1" customWidth="1"/>
    <col min="2" max="2" width="20.42578125" style="71" customWidth="1"/>
    <col min="3" max="3" width="16.7109375" style="71" customWidth="1"/>
    <col min="4" max="4" width="16.140625" style="79" customWidth="1"/>
    <col min="5" max="5" width="9.71093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52</v>
      </c>
      <c r="W1" s="191" t="str">
        <f>Übersicht!L4</f>
        <v>Esterwegen</v>
      </c>
      <c r="X1" s="191"/>
    </row>
    <row r="2" spans="1:27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>
        <f>Übersicht!L3</f>
        <v>0</v>
      </c>
      <c r="X2" s="191"/>
    </row>
    <row r="3" spans="1:27">
      <c r="A3" s="115">
        <v>2</v>
      </c>
      <c r="B3" s="66" t="str">
        <f>'Wettkampf 1'!B3</f>
        <v>Rastdorf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95"/>
      <c r="X5" s="186"/>
      <c r="Y5" s="78"/>
    </row>
    <row r="6" spans="1:27">
      <c r="A6" s="115">
        <v>5</v>
      </c>
      <c r="B6" s="66" t="str">
        <f>'Wettkampf 1'!B6</f>
        <v>Börgewald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>
      <c r="A7" s="115">
        <v>6</v>
      </c>
      <c r="B7" s="66" t="str">
        <f>'Wettkampf 1'!B7</f>
        <v>Ostenwalde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6"/>
      <c r="X7" s="194"/>
      <c r="Y7" s="78"/>
    </row>
    <row r="8" spans="1:27">
      <c r="U8" s="78"/>
      <c r="V8" s="78"/>
      <c r="W8" s="78"/>
      <c r="X8" s="78"/>
      <c r="Y8" s="78"/>
    </row>
    <row r="9" spans="1:27" ht="47.25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3.15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.15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.15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.15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.15" customHeight="1">
      <c r="A14" s="115">
        <v>5</v>
      </c>
      <c r="B14" s="68" t="str">
        <f>'Wettkampf 1'!B14</f>
        <v>Többen Klaus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.15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.15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.15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.15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.15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.15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.15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.15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.15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.15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.15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.15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.15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.15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.15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.15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.15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.15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.15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.15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.15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.15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.15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.15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.15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.15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.15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.15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.15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.15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.15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79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75"/>
  <cols>
    <col min="1" max="1" width="3.42578125" style="71" bestFit="1" customWidth="1"/>
    <col min="2" max="2" width="20.42578125" style="71" customWidth="1"/>
    <col min="3" max="3" width="16.7109375" style="71" customWidth="1"/>
    <col min="4" max="4" width="16.140625" style="79" customWidth="1"/>
    <col min="5" max="5" width="9.7109375" style="69" customWidth="1"/>
    <col min="6" max="6" width="6.42578125" style="70" hidden="1" customWidth="1"/>
    <col min="7" max="7" width="14.28515625" style="71" hidden="1" customWidth="1"/>
    <col min="8" max="8" width="2.28515625" style="71" hidden="1" customWidth="1"/>
    <col min="9" max="9" width="14.28515625" style="71" hidden="1" customWidth="1"/>
    <col min="10" max="10" width="2.28515625" style="71" hidden="1" customWidth="1"/>
    <col min="11" max="11" width="14.2851562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14.28515625" style="71" hidden="1" customWidth="1"/>
    <col min="16" max="16" width="2.28515625" style="71" hidden="1" customWidth="1"/>
    <col min="17" max="17" width="14.2851562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52</v>
      </c>
      <c r="W1" s="191" t="str">
        <f>Übersicht!M4</f>
        <v>Rastdorf</v>
      </c>
      <c r="X1" s="191"/>
    </row>
    <row r="2" spans="1:27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>
        <f>Übersicht!M3</f>
        <v>0</v>
      </c>
      <c r="X2" s="191"/>
    </row>
    <row r="3" spans="1:27">
      <c r="A3" s="115">
        <v>2</v>
      </c>
      <c r="B3" s="66" t="str">
        <f>'Wettkampf 1'!B3</f>
        <v>Rastdorf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95"/>
      <c r="X5" s="186"/>
      <c r="Y5" s="78"/>
    </row>
    <row r="6" spans="1:27">
      <c r="A6" s="115">
        <v>5</v>
      </c>
      <c r="B6" s="66" t="str">
        <f>'Wettkampf 1'!B6</f>
        <v>Börgewald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>
      <c r="A7" s="115">
        <v>6</v>
      </c>
      <c r="B7" s="66" t="str">
        <f>'Wettkampf 1'!B7</f>
        <v>Ostenwalde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6"/>
      <c r="X7" s="194"/>
      <c r="Y7" s="78"/>
    </row>
    <row r="8" spans="1:27">
      <c r="U8" s="78"/>
      <c r="V8" s="78"/>
      <c r="W8" s="78"/>
      <c r="X8" s="78"/>
      <c r="Y8" s="78"/>
    </row>
    <row r="9" spans="1:27" ht="47.25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3.15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.15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.15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.15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.15" customHeight="1">
      <c r="A14" s="115">
        <v>5</v>
      </c>
      <c r="B14" s="68" t="str">
        <f>'Wettkampf 1'!B14</f>
        <v>Többen Klaus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.15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.15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.15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.15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.15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.15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.15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.15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.15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.15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.15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.15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.15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.15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.15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.15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.15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.15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.15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.15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.15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.15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.15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.15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.15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.15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.15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.15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.15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.15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.15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79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User</cp:lastModifiedBy>
  <cp:lastPrinted>2019-08-29T16:14:33Z</cp:lastPrinted>
  <dcterms:created xsi:type="dcterms:W3CDTF">2010-11-23T11:44:38Z</dcterms:created>
  <dcterms:modified xsi:type="dcterms:W3CDTF">2019-10-06T11:03:06Z</dcterms:modified>
</cp:coreProperties>
</file>